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O-marius.ciuperca\Desktop\Activare parteneri\Gramaje si alergeni\ianuarie 2022\"/>
    </mc:Choice>
  </mc:AlternateContent>
  <xr:revisionPtr revIDLastSave="0" documentId="8_{85478C23-2C8A-400A-99B5-3AA3E2C11E45}" xr6:coauthVersionLast="46" xr6:coauthVersionMax="46" xr10:uidLastSave="{00000000-0000-0000-0000-000000000000}"/>
  <bookViews>
    <workbookView xWindow="-110" yWindow="-110" windowWidth="19420" windowHeight="10420" xr2:uid="{00000000-000D-0000-FFFF-FFFF00000000}"/>
  </bookViews>
  <sheets>
    <sheet name="Local (serving) McCaf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B47" i="1" l="1"/>
  <c r="Z47" i="1"/>
  <c r="Y47" i="1"/>
  <c r="W47" i="1"/>
  <c r="U47" i="1"/>
  <c r="T47" i="1"/>
  <c r="R47" i="1"/>
  <c r="Q47" i="1"/>
  <c r="O47" i="1"/>
  <c r="N47" i="1"/>
  <c r="L47" i="1"/>
  <c r="K47" i="1"/>
  <c r="I47" i="1"/>
  <c r="G47" i="1"/>
  <c r="F47" i="1" s="1"/>
  <c r="D47" i="1"/>
  <c r="E47" i="1" s="1"/>
  <c r="AB46" i="1"/>
  <c r="Z46" i="1"/>
  <c r="Y46" i="1"/>
  <c r="W46" i="1"/>
  <c r="U46" i="1"/>
  <c r="T46" i="1"/>
  <c r="R46" i="1"/>
  <c r="Q46" i="1"/>
  <c r="O46" i="1"/>
  <c r="N46" i="1"/>
  <c r="L46" i="1"/>
  <c r="K46" i="1"/>
  <c r="I46" i="1"/>
  <c r="G46" i="1"/>
  <c r="H46" i="1" s="1"/>
  <c r="D46" i="1"/>
  <c r="E46" i="1" s="1"/>
  <c r="AB45" i="1"/>
  <c r="Z45" i="1"/>
  <c r="Y45" i="1"/>
  <c r="W45" i="1"/>
  <c r="U45" i="1"/>
  <c r="T45" i="1"/>
  <c r="R45" i="1"/>
  <c r="Q45" i="1"/>
  <c r="O45" i="1"/>
  <c r="N45" i="1"/>
  <c r="L45" i="1"/>
  <c r="K45" i="1"/>
  <c r="I45" i="1"/>
  <c r="G45" i="1"/>
  <c r="H45" i="1" s="1"/>
  <c r="D45" i="1"/>
  <c r="C45" i="1" s="1"/>
  <c r="C47" i="1" l="1"/>
  <c r="H47" i="1"/>
  <c r="F46" i="1"/>
  <c r="E45" i="1"/>
  <c r="F45" i="1"/>
  <c r="C46" i="1"/>
  <c r="AB42" i="1"/>
  <c r="Z42" i="1"/>
  <c r="Y42" i="1"/>
  <c r="W42" i="1"/>
  <c r="U42" i="1"/>
  <c r="T42" i="1"/>
  <c r="Q42" i="1"/>
  <c r="N42" i="1"/>
  <c r="K42" i="1"/>
  <c r="G42" i="1"/>
  <c r="H42" i="1" s="1"/>
  <c r="D42" i="1"/>
  <c r="E42" i="1" s="1"/>
  <c r="AB41" i="1"/>
  <c r="Z41" i="1"/>
  <c r="Y41" i="1"/>
  <c r="W41" i="1"/>
  <c r="U41" i="1"/>
  <c r="T41" i="1"/>
  <c r="R41" i="1"/>
  <c r="Q41" i="1"/>
  <c r="O41" i="1"/>
  <c r="N41" i="1"/>
  <c r="L41" i="1"/>
  <c r="K41" i="1"/>
  <c r="I41" i="1"/>
  <c r="G41" i="1"/>
  <c r="H41" i="1" s="1"/>
  <c r="F41" i="1"/>
  <c r="D41" i="1"/>
  <c r="E41" i="1" s="1"/>
  <c r="AB40" i="1"/>
  <c r="Z40" i="1"/>
  <c r="Y40" i="1"/>
  <c r="T40" i="1"/>
  <c r="Q40" i="1"/>
  <c r="O40" i="1"/>
  <c r="N40" i="1"/>
  <c r="K40" i="1"/>
  <c r="G40" i="1"/>
  <c r="H40" i="1" s="1"/>
  <c r="D40" i="1"/>
  <c r="E40" i="1" s="1"/>
  <c r="C41" i="1" l="1"/>
  <c r="D38" i="1"/>
  <c r="C38" i="1" s="1"/>
  <c r="G38" i="1"/>
  <c r="F38" i="1" s="1"/>
  <c r="I38" i="1"/>
  <c r="K38" i="1"/>
  <c r="L38" i="1"/>
  <c r="N38" i="1"/>
  <c r="O38" i="1"/>
  <c r="Q38" i="1"/>
  <c r="R38" i="1"/>
  <c r="T38" i="1"/>
  <c r="U38" i="1"/>
  <c r="W38" i="1"/>
  <c r="Y38" i="1"/>
  <c r="Z38" i="1"/>
  <c r="AB38" i="1"/>
  <c r="D39" i="1"/>
  <c r="C39" i="1" s="1"/>
  <c r="G39" i="1"/>
  <c r="H39" i="1" s="1"/>
  <c r="I39" i="1"/>
  <c r="K39" i="1"/>
  <c r="L39" i="1"/>
  <c r="N39" i="1"/>
  <c r="O39" i="1"/>
  <c r="Q39" i="1"/>
  <c r="R39" i="1"/>
  <c r="T39" i="1"/>
  <c r="U39" i="1"/>
  <c r="W39" i="1"/>
  <c r="Y39" i="1"/>
  <c r="Z39" i="1"/>
  <c r="AB39" i="1"/>
  <c r="H38" i="1" l="1"/>
  <c r="E39" i="1"/>
  <c r="E38" i="1"/>
  <c r="F39" i="1"/>
  <c r="AA62" i="1" l="1"/>
  <c r="AA61" i="1"/>
  <c r="AA60" i="1"/>
  <c r="AA59" i="1"/>
  <c r="AA58" i="1"/>
  <c r="AA57" i="1"/>
  <c r="AA56" i="1"/>
  <c r="AA55" i="1"/>
  <c r="AA54" i="1"/>
  <c r="AA53" i="1"/>
  <c r="AA52" i="1"/>
  <c r="AA51" i="1"/>
  <c r="AA50" i="1"/>
  <c r="X62" i="1"/>
  <c r="X61" i="1"/>
  <c r="X60" i="1"/>
  <c r="X59" i="1"/>
  <c r="X58" i="1"/>
  <c r="X57" i="1"/>
  <c r="X56" i="1"/>
  <c r="X55" i="1"/>
  <c r="X54" i="1"/>
  <c r="X53" i="1"/>
  <c r="X52" i="1"/>
  <c r="X51" i="1"/>
  <c r="X50" i="1"/>
  <c r="V62" i="1"/>
  <c r="V61" i="1"/>
  <c r="V60" i="1"/>
  <c r="V59" i="1"/>
  <c r="V58" i="1"/>
  <c r="V57" i="1"/>
  <c r="V56" i="1"/>
  <c r="V55" i="1"/>
  <c r="V54" i="1"/>
  <c r="V53" i="1"/>
  <c r="V52" i="1"/>
  <c r="V51" i="1"/>
  <c r="V50" i="1"/>
  <c r="S62" i="1"/>
  <c r="S61" i="1"/>
  <c r="S60" i="1"/>
  <c r="S59" i="1"/>
  <c r="S58" i="1"/>
  <c r="S57" i="1"/>
  <c r="S56" i="1"/>
  <c r="S55" i="1"/>
  <c r="S54" i="1"/>
  <c r="S53" i="1"/>
  <c r="S52" i="1"/>
  <c r="S51" i="1"/>
  <c r="S50" i="1"/>
  <c r="P62" i="1"/>
  <c r="P61" i="1"/>
  <c r="P60" i="1"/>
  <c r="P59" i="1"/>
  <c r="P58" i="1"/>
  <c r="P57" i="1"/>
  <c r="P56" i="1"/>
  <c r="P55" i="1"/>
  <c r="P54" i="1"/>
  <c r="P53" i="1"/>
  <c r="P52" i="1"/>
  <c r="P51" i="1"/>
  <c r="P50" i="1"/>
  <c r="M62" i="1"/>
  <c r="M61" i="1"/>
  <c r="M60" i="1"/>
  <c r="M59" i="1"/>
  <c r="M58" i="1"/>
  <c r="M57" i="1"/>
  <c r="M56" i="1"/>
  <c r="M55" i="1"/>
  <c r="M54" i="1"/>
  <c r="M53" i="1"/>
  <c r="M52" i="1"/>
  <c r="M51" i="1"/>
  <c r="M50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G21" i="1" l="1"/>
  <c r="G22" i="1"/>
  <c r="G23" i="1"/>
  <c r="G24" i="1"/>
  <c r="G25" i="1"/>
  <c r="G26" i="1"/>
  <c r="D22" i="1"/>
  <c r="D23" i="1"/>
  <c r="D24" i="1" l="1"/>
  <c r="AB52" i="1" l="1"/>
  <c r="Y52" i="1"/>
  <c r="T52" i="1"/>
  <c r="Q52" i="1"/>
  <c r="N52" i="1"/>
  <c r="K52" i="1"/>
  <c r="H52" i="1"/>
  <c r="F52" i="1"/>
  <c r="D52" i="1"/>
  <c r="E52" i="1" s="1"/>
  <c r="C52" i="1" l="1"/>
  <c r="AB48" i="1"/>
  <c r="Z48" i="1"/>
  <c r="Y48" i="1"/>
  <c r="W48" i="1"/>
  <c r="U48" i="1"/>
  <c r="T48" i="1"/>
  <c r="R48" i="1"/>
  <c r="Q48" i="1"/>
  <c r="O48" i="1"/>
  <c r="N48" i="1"/>
  <c r="L48" i="1"/>
  <c r="K48" i="1"/>
  <c r="I48" i="1"/>
  <c r="G48" i="1"/>
  <c r="H48" i="1" s="1"/>
  <c r="D48" i="1"/>
  <c r="E48" i="1" s="1"/>
  <c r="F48" i="1" l="1"/>
  <c r="C48" i="1"/>
  <c r="AB33" i="1" l="1"/>
  <c r="Z33" i="1"/>
  <c r="Y33" i="1"/>
  <c r="W33" i="1"/>
  <c r="U33" i="1"/>
  <c r="T33" i="1"/>
  <c r="R33" i="1"/>
  <c r="Q33" i="1"/>
  <c r="O33" i="1"/>
  <c r="N33" i="1"/>
  <c r="L33" i="1"/>
  <c r="K33" i="1"/>
  <c r="I33" i="1"/>
  <c r="D33" i="1"/>
  <c r="C33" i="1" s="1"/>
  <c r="G33" i="1"/>
  <c r="H33" i="1" s="1"/>
  <c r="F21" i="1"/>
  <c r="D21" i="1"/>
  <c r="E21" i="1" s="1"/>
  <c r="AB29" i="1"/>
  <c r="Z29" i="1"/>
  <c r="Y29" i="1"/>
  <c r="W29" i="1"/>
  <c r="U29" i="1"/>
  <c r="T29" i="1"/>
  <c r="R29" i="1"/>
  <c r="Q29" i="1"/>
  <c r="O29" i="1"/>
  <c r="N29" i="1"/>
  <c r="L29" i="1"/>
  <c r="K29" i="1"/>
  <c r="I29" i="1"/>
  <c r="G29" i="1"/>
  <c r="F29" i="1" s="1"/>
  <c r="D29" i="1"/>
  <c r="E29" i="1" s="1"/>
  <c r="AB28" i="1"/>
  <c r="Z28" i="1"/>
  <c r="Y28" i="1"/>
  <c r="W28" i="1"/>
  <c r="U28" i="1"/>
  <c r="T28" i="1"/>
  <c r="R28" i="1"/>
  <c r="Q28" i="1"/>
  <c r="O28" i="1"/>
  <c r="N28" i="1"/>
  <c r="L28" i="1"/>
  <c r="K28" i="1"/>
  <c r="I28" i="1"/>
  <c r="G28" i="1"/>
  <c r="H28" i="1" s="1"/>
  <c r="D28" i="1"/>
  <c r="C28" i="1" s="1"/>
  <c r="AB27" i="1"/>
  <c r="Z27" i="1"/>
  <c r="Y27" i="1"/>
  <c r="W27" i="1"/>
  <c r="U27" i="1"/>
  <c r="T27" i="1"/>
  <c r="R27" i="1"/>
  <c r="Q27" i="1"/>
  <c r="O27" i="1"/>
  <c r="N27" i="1"/>
  <c r="L27" i="1"/>
  <c r="K27" i="1"/>
  <c r="I27" i="1"/>
  <c r="G27" i="1"/>
  <c r="H27" i="1" s="1"/>
  <c r="D27" i="1"/>
  <c r="E27" i="1" s="1"/>
  <c r="AB15" i="1"/>
  <c r="Z15" i="1"/>
  <c r="Y15" i="1"/>
  <c r="W15" i="1"/>
  <c r="U15" i="1"/>
  <c r="T15" i="1"/>
  <c r="R15" i="1"/>
  <c r="Q15" i="1"/>
  <c r="O15" i="1"/>
  <c r="N15" i="1"/>
  <c r="L15" i="1"/>
  <c r="K15" i="1"/>
  <c r="I15" i="1"/>
  <c r="G15" i="1"/>
  <c r="H15" i="1" s="1"/>
  <c r="D15" i="1"/>
  <c r="C15" i="1" s="1"/>
  <c r="AB14" i="1"/>
  <c r="Z14" i="1"/>
  <c r="Y14" i="1"/>
  <c r="W14" i="1"/>
  <c r="U14" i="1"/>
  <c r="T14" i="1"/>
  <c r="R14" i="1"/>
  <c r="Q14" i="1"/>
  <c r="O14" i="1"/>
  <c r="N14" i="1"/>
  <c r="L14" i="1"/>
  <c r="K14" i="1"/>
  <c r="I14" i="1"/>
  <c r="G14" i="1"/>
  <c r="F14" i="1" s="1"/>
  <c r="D14" i="1"/>
  <c r="E14" i="1" s="1"/>
  <c r="AB12" i="1"/>
  <c r="Z12" i="1"/>
  <c r="Y12" i="1"/>
  <c r="W12" i="1"/>
  <c r="U12" i="1"/>
  <c r="T12" i="1"/>
  <c r="R12" i="1"/>
  <c r="Q12" i="1"/>
  <c r="O12" i="1"/>
  <c r="N12" i="1"/>
  <c r="L12" i="1"/>
  <c r="K12" i="1"/>
  <c r="I12" i="1"/>
  <c r="G12" i="1"/>
  <c r="H12" i="1" s="1"/>
  <c r="D12" i="1"/>
  <c r="E12" i="1" s="1"/>
  <c r="AB11" i="1"/>
  <c r="Z11" i="1"/>
  <c r="Y11" i="1"/>
  <c r="W11" i="1"/>
  <c r="U11" i="1"/>
  <c r="T11" i="1"/>
  <c r="R11" i="1"/>
  <c r="Q11" i="1"/>
  <c r="O11" i="1"/>
  <c r="N11" i="1"/>
  <c r="L11" i="1"/>
  <c r="K11" i="1"/>
  <c r="I11" i="1"/>
  <c r="G11" i="1"/>
  <c r="H11" i="1" s="1"/>
  <c r="D11" i="1"/>
  <c r="E11" i="1" s="1"/>
  <c r="AB62" i="1"/>
  <c r="Y62" i="1"/>
  <c r="T62" i="1"/>
  <c r="Q62" i="1"/>
  <c r="N62" i="1"/>
  <c r="K62" i="1"/>
  <c r="G62" i="1"/>
  <c r="F62" i="1" s="1"/>
  <c r="D62" i="1"/>
  <c r="C62" i="1" s="1"/>
  <c r="AB61" i="1"/>
  <c r="Y61" i="1"/>
  <c r="T61" i="1"/>
  <c r="Q61" i="1"/>
  <c r="N61" i="1"/>
  <c r="K61" i="1"/>
  <c r="G61" i="1"/>
  <c r="F61" i="1" s="1"/>
  <c r="D61" i="1"/>
  <c r="E61" i="1" s="1"/>
  <c r="AB60" i="1"/>
  <c r="Y60" i="1"/>
  <c r="T60" i="1"/>
  <c r="Q60" i="1"/>
  <c r="N60" i="1"/>
  <c r="K60" i="1"/>
  <c r="G60" i="1"/>
  <c r="H60" i="1" s="1"/>
  <c r="D60" i="1"/>
  <c r="E60" i="1" s="1"/>
  <c r="AB59" i="1"/>
  <c r="Y59" i="1"/>
  <c r="T59" i="1"/>
  <c r="Q59" i="1"/>
  <c r="N59" i="1"/>
  <c r="K59" i="1"/>
  <c r="G59" i="1"/>
  <c r="H59" i="1" s="1"/>
  <c r="D59" i="1"/>
  <c r="E59" i="1" s="1"/>
  <c r="AB58" i="1"/>
  <c r="Y58" i="1"/>
  <c r="T58" i="1"/>
  <c r="Q58" i="1"/>
  <c r="N58" i="1"/>
  <c r="K58" i="1"/>
  <c r="G58" i="1"/>
  <c r="F58" i="1" s="1"/>
  <c r="D58" i="1"/>
  <c r="E58" i="1" s="1"/>
  <c r="AB57" i="1"/>
  <c r="Y57" i="1"/>
  <c r="T57" i="1"/>
  <c r="Q57" i="1"/>
  <c r="N57" i="1"/>
  <c r="K57" i="1"/>
  <c r="G57" i="1"/>
  <c r="F57" i="1" s="1"/>
  <c r="D57" i="1"/>
  <c r="E57" i="1" s="1"/>
  <c r="AB56" i="1"/>
  <c r="Y56" i="1"/>
  <c r="T56" i="1"/>
  <c r="Q56" i="1"/>
  <c r="N56" i="1"/>
  <c r="K56" i="1"/>
  <c r="G56" i="1"/>
  <c r="F56" i="1" s="1"/>
  <c r="D56" i="1"/>
  <c r="E56" i="1" s="1"/>
  <c r="AB55" i="1"/>
  <c r="Y55" i="1"/>
  <c r="T55" i="1"/>
  <c r="Q55" i="1"/>
  <c r="N55" i="1"/>
  <c r="K55" i="1"/>
  <c r="G55" i="1"/>
  <c r="H55" i="1" s="1"/>
  <c r="D55" i="1"/>
  <c r="C55" i="1" s="1"/>
  <c r="AB54" i="1"/>
  <c r="Y54" i="1"/>
  <c r="T54" i="1"/>
  <c r="Q54" i="1"/>
  <c r="N54" i="1"/>
  <c r="K54" i="1"/>
  <c r="G54" i="1"/>
  <c r="H54" i="1" s="1"/>
  <c r="D54" i="1"/>
  <c r="C54" i="1" s="1"/>
  <c r="AB53" i="1"/>
  <c r="Y53" i="1"/>
  <c r="T53" i="1"/>
  <c r="Q53" i="1"/>
  <c r="N53" i="1"/>
  <c r="K53" i="1"/>
  <c r="G53" i="1"/>
  <c r="H53" i="1" s="1"/>
  <c r="D53" i="1"/>
  <c r="C53" i="1" s="1"/>
  <c r="AB51" i="1"/>
  <c r="Y51" i="1"/>
  <c r="T51" i="1"/>
  <c r="Q51" i="1"/>
  <c r="N51" i="1"/>
  <c r="K51" i="1"/>
  <c r="G51" i="1"/>
  <c r="D51" i="1"/>
  <c r="C51" i="1" s="1"/>
  <c r="AB50" i="1"/>
  <c r="Y50" i="1"/>
  <c r="T50" i="1"/>
  <c r="Q50" i="1"/>
  <c r="N50" i="1"/>
  <c r="K50" i="1"/>
  <c r="G50" i="1"/>
  <c r="H50" i="1" s="1"/>
  <c r="D50" i="1"/>
  <c r="C50" i="1" s="1"/>
  <c r="AB44" i="1"/>
  <c r="Z44" i="1"/>
  <c r="Y44" i="1"/>
  <c r="W44" i="1"/>
  <c r="U44" i="1"/>
  <c r="T44" i="1"/>
  <c r="R44" i="1"/>
  <c r="Q44" i="1"/>
  <c r="O44" i="1"/>
  <c r="N44" i="1"/>
  <c r="L44" i="1"/>
  <c r="K44" i="1"/>
  <c r="I44" i="1"/>
  <c r="G44" i="1"/>
  <c r="F44" i="1" s="1"/>
  <c r="D44" i="1"/>
  <c r="E44" i="1" s="1"/>
  <c r="AB43" i="1"/>
  <c r="Z43" i="1"/>
  <c r="Y43" i="1"/>
  <c r="W43" i="1"/>
  <c r="U43" i="1"/>
  <c r="T43" i="1"/>
  <c r="R43" i="1"/>
  <c r="Q43" i="1"/>
  <c r="O43" i="1"/>
  <c r="N43" i="1"/>
  <c r="L43" i="1"/>
  <c r="K43" i="1"/>
  <c r="I43" i="1"/>
  <c r="G43" i="1"/>
  <c r="H43" i="1" s="1"/>
  <c r="D43" i="1"/>
  <c r="E43" i="1" s="1"/>
  <c r="AB37" i="1"/>
  <c r="Z37" i="1"/>
  <c r="Y37" i="1"/>
  <c r="W37" i="1"/>
  <c r="U37" i="1"/>
  <c r="T37" i="1"/>
  <c r="R37" i="1"/>
  <c r="Q37" i="1"/>
  <c r="O37" i="1"/>
  <c r="N37" i="1"/>
  <c r="L37" i="1"/>
  <c r="K37" i="1"/>
  <c r="I37" i="1"/>
  <c r="G37" i="1"/>
  <c r="F37" i="1" s="1"/>
  <c r="D37" i="1"/>
  <c r="E37" i="1" s="1"/>
  <c r="AB36" i="1"/>
  <c r="Z36" i="1"/>
  <c r="Y36" i="1"/>
  <c r="W36" i="1"/>
  <c r="U36" i="1"/>
  <c r="T36" i="1"/>
  <c r="R36" i="1"/>
  <c r="Q36" i="1"/>
  <c r="O36" i="1"/>
  <c r="N36" i="1"/>
  <c r="L36" i="1"/>
  <c r="K36" i="1"/>
  <c r="I36" i="1"/>
  <c r="G36" i="1"/>
  <c r="H36" i="1" s="1"/>
  <c r="D36" i="1"/>
  <c r="E36" i="1" s="1"/>
  <c r="AB35" i="1"/>
  <c r="Z35" i="1"/>
  <c r="Y35" i="1"/>
  <c r="W35" i="1"/>
  <c r="U35" i="1"/>
  <c r="T35" i="1"/>
  <c r="R35" i="1"/>
  <c r="Q35" i="1"/>
  <c r="O35" i="1"/>
  <c r="N35" i="1"/>
  <c r="L35" i="1"/>
  <c r="K35" i="1"/>
  <c r="I35" i="1"/>
  <c r="G35" i="1"/>
  <c r="H35" i="1" s="1"/>
  <c r="D35" i="1"/>
  <c r="E35" i="1" s="1"/>
  <c r="AB34" i="1"/>
  <c r="Z34" i="1"/>
  <c r="Y34" i="1"/>
  <c r="W34" i="1"/>
  <c r="U34" i="1"/>
  <c r="T34" i="1"/>
  <c r="R34" i="1"/>
  <c r="Q34" i="1"/>
  <c r="O34" i="1"/>
  <c r="N34" i="1"/>
  <c r="L34" i="1"/>
  <c r="K34" i="1"/>
  <c r="I34" i="1"/>
  <c r="G34" i="1"/>
  <c r="H34" i="1" s="1"/>
  <c r="D34" i="1"/>
  <c r="C34" i="1" s="1"/>
  <c r="AB32" i="1"/>
  <c r="Z32" i="1"/>
  <c r="Y32" i="1"/>
  <c r="W32" i="1"/>
  <c r="U32" i="1"/>
  <c r="T32" i="1"/>
  <c r="R32" i="1"/>
  <c r="Q32" i="1"/>
  <c r="O32" i="1"/>
  <c r="N32" i="1"/>
  <c r="L32" i="1"/>
  <c r="K32" i="1"/>
  <c r="I32" i="1"/>
  <c r="G32" i="1"/>
  <c r="F32" i="1" s="1"/>
  <c r="D32" i="1"/>
  <c r="E32" i="1" s="1"/>
  <c r="AB31" i="1"/>
  <c r="Z31" i="1"/>
  <c r="Y31" i="1"/>
  <c r="W31" i="1"/>
  <c r="U31" i="1"/>
  <c r="T31" i="1"/>
  <c r="R31" i="1"/>
  <c r="Q31" i="1"/>
  <c r="O31" i="1"/>
  <c r="N31" i="1"/>
  <c r="L31" i="1"/>
  <c r="K31" i="1"/>
  <c r="I31" i="1"/>
  <c r="G31" i="1"/>
  <c r="H31" i="1" s="1"/>
  <c r="D31" i="1"/>
  <c r="E31" i="1" s="1"/>
  <c r="AB30" i="1"/>
  <c r="Z30" i="1"/>
  <c r="Y30" i="1"/>
  <c r="W30" i="1"/>
  <c r="U30" i="1"/>
  <c r="T30" i="1"/>
  <c r="R30" i="1"/>
  <c r="Q30" i="1"/>
  <c r="O30" i="1"/>
  <c r="N30" i="1"/>
  <c r="L30" i="1"/>
  <c r="K30" i="1"/>
  <c r="I30" i="1"/>
  <c r="G30" i="1"/>
  <c r="H30" i="1" s="1"/>
  <c r="D30" i="1"/>
  <c r="E30" i="1" s="1"/>
  <c r="AB26" i="1"/>
  <c r="Z26" i="1"/>
  <c r="Y26" i="1"/>
  <c r="W26" i="1"/>
  <c r="U26" i="1"/>
  <c r="T26" i="1"/>
  <c r="R26" i="1"/>
  <c r="Q26" i="1"/>
  <c r="O26" i="1"/>
  <c r="N26" i="1"/>
  <c r="L26" i="1"/>
  <c r="K26" i="1"/>
  <c r="I26" i="1"/>
  <c r="H26" i="1"/>
  <c r="D26" i="1"/>
  <c r="AB25" i="1"/>
  <c r="Z25" i="1"/>
  <c r="Y25" i="1"/>
  <c r="W25" i="1"/>
  <c r="U25" i="1"/>
  <c r="T25" i="1"/>
  <c r="R25" i="1"/>
  <c r="Q25" i="1"/>
  <c r="O25" i="1"/>
  <c r="N25" i="1"/>
  <c r="L25" i="1"/>
  <c r="K25" i="1"/>
  <c r="I25" i="1"/>
  <c r="F25" i="1"/>
  <c r="D25" i="1"/>
  <c r="E25" i="1" s="1"/>
  <c r="AB24" i="1"/>
  <c r="Z24" i="1"/>
  <c r="Y24" i="1"/>
  <c r="W24" i="1"/>
  <c r="U24" i="1"/>
  <c r="T24" i="1"/>
  <c r="R24" i="1"/>
  <c r="Q24" i="1"/>
  <c r="O24" i="1"/>
  <c r="N24" i="1"/>
  <c r="L24" i="1"/>
  <c r="K24" i="1"/>
  <c r="I24" i="1"/>
  <c r="H24" i="1"/>
  <c r="C24" i="1"/>
  <c r="AB23" i="1"/>
  <c r="Z23" i="1"/>
  <c r="Y23" i="1"/>
  <c r="W23" i="1"/>
  <c r="U23" i="1"/>
  <c r="T23" i="1"/>
  <c r="R23" i="1"/>
  <c r="Q23" i="1"/>
  <c r="O23" i="1"/>
  <c r="N23" i="1"/>
  <c r="L23" i="1"/>
  <c r="K23" i="1"/>
  <c r="I23" i="1"/>
  <c r="H23" i="1"/>
  <c r="F23" i="1"/>
  <c r="E23" i="1"/>
  <c r="C23" i="1"/>
  <c r="AB22" i="1"/>
  <c r="Z22" i="1"/>
  <c r="Y22" i="1"/>
  <c r="W22" i="1"/>
  <c r="U22" i="1"/>
  <c r="T22" i="1"/>
  <c r="R22" i="1"/>
  <c r="Q22" i="1"/>
  <c r="O22" i="1"/>
  <c r="N22" i="1"/>
  <c r="L22" i="1"/>
  <c r="K22" i="1"/>
  <c r="I22" i="1"/>
  <c r="H22" i="1"/>
  <c r="F22" i="1"/>
  <c r="E22" i="1"/>
  <c r="C22" i="1"/>
  <c r="AB21" i="1"/>
  <c r="Z21" i="1"/>
  <c r="Y21" i="1"/>
  <c r="W21" i="1"/>
  <c r="U21" i="1"/>
  <c r="T21" i="1"/>
  <c r="R21" i="1"/>
  <c r="Q21" i="1"/>
  <c r="O21" i="1"/>
  <c r="N21" i="1"/>
  <c r="L21" i="1"/>
  <c r="K21" i="1"/>
  <c r="I21" i="1"/>
  <c r="AB20" i="1"/>
  <c r="Z20" i="1"/>
  <c r="Y20" i="1"/>
  <c r="W20" i="1"/>
  <c r="U20" i="1"/>
  <c r="T20" i="1"/>
  <c r="R20" i="1"/>
  <c r="Q20" i="1"/>
  <c r="O20" i="1"/>
  <c r="N20" i="1"/>
  <c r="L20" i="1"/>
  <c r="K20" i="1"/>
  <c r="I20" i="1"/>
  <c r="G20" i="1"/>
  <c r="F20" i="1" s="1"/>
  <c r="D20" i="1"/>
  <c r="E20" i="1" s="1"/>
  <c r="AB19" i="1"/>
  <c r="Z19" i="1"/>
  <c r="Y19" i="1"/>
  <c r="W19" i="1"/>
  <c r="U19" i="1"/>
  <c r="T19" i="1"/>
  <c r="R19" i="1"/>
  <c r="Q19" i="1"/>
  <c r="O19" i="1"/>
  <c r="N19" i="1"/>
  <c r="L19" i="1"/>
  <c r="K19" i="1"/>
  <c r="I19" i="1"/>
  <c r="G19" i="1"/>
  <c r="H19" i="1" s="1"/>
  <c r="D19" i="1"/>
  <c r="E19" i="1" s="1"/>
  <c r="AB18" i="1"/>
  <c r="Z18" i="1"/>
  <c r="Y18" i="1"/>
  <c r="W18" i="1"/>
  <c r="U18" i="1"/>
  <c r="T18" i="1"/>
  <c r="R18" i="1"/>
  <c r="Q18" i="1"/>
  <c r="O18" i="1"/>
  <c r="N18" i="1"/>
  <c r="L18" i="1"/>
  <c r="K18" i="1"/>
  <c r="I18" i="1"/>
  <c r="G18" i="1"/>
  <c r="H18" i="1" s="1"/>
  <c r="D18" i="1"/>
  <c r="E18" i="1" s="1"/>
  <c r="AB17" i="1"/>
  <c r="Z17" i="1"/>
  <c r="Y17" i="1"/>
  <c r="W17" i="1"/>
  <c r="U17" i="1"/>
  <c r="T17" i="1"/>
  <c r="R17" i="1"/>
  <c r="Q17" i="1"/>
  <c r="O17" i="1"/>
  <c r="N17" i="1"/>
  <c r="L17" i="1"/>
  <c r="K17" i="1"/>
  <c r="I17" i="1"/>
  <c r="G17" i="1"/>
  <c r="H17" i="1" s="1"/>
  <c r="D17" i="1"/>
  <c r="C17" i="1" s="1"/>
  <c r="AB16" i="1"/>
  <c r="Z16" i="1"/>
  <c r="Y16" i="1"/>
  <c r="W16" i="1"/>
  <c r="U16" i="1"/>
  <c r="T16" i="1"/>
  <c r="R16" i="1"/>
  <c r="Q16" i="1"/>
  <c r="O16" i="1"/>
  <c r="N16" i="1"/>
  <c r="L16" i="1"/>
  <c r="K16" i="1"/>
  <c r="I16" i="1"/>
  <c r="G16" i="1"/>
  <c r="F16" i="1" s="1"/>
  <c r="D16" i="1"/>
  <c r="E16" i="1" s="1"/>
  <c r="AB13" i="1"/>
  <c r="Z13" i="1"/>
  <c r="Y13" i="1"/>
  <c r="W13" i="1"/>
  <c r="U13" i="1"/>
  <c r="T13" i="1"/>
  <c r="R13" i="1"/>
  <c r="Q13" i="1"/>
  <c r="O13" i="1"/>
  <c r="N13" i="1"/>
  <c r="L13" i="1"/>
  <c r="K13" i="1"/>
  <c r="I13" i="1"/>
  <c r="G13" i="1"/>
  <c r="H13" i="1" s="1"/>
  <c r="D13" i="1"/>
  <c r="E13" i="1" s="1"/>
  <c r="C21" i="1" l="1"/>
  <c r="C19" i="1"/>
  <c r="F60" i="1"/>
  <c r="F18" i="1"/>
  <c r="C13" i="1"/>
  <c r="F31" i="1"/>
  <c r="H32" i="1"/>
  <c r="E28" i="1"/>
  <c r="F19" i="1"/>
  <c r="H20" i="1"/>
  <c r="F30" i="1"/>
  <c r="C31" i="1"/>
  <c r="E53" i="1"/>
  <c r="E15" i="1"/>
  <c r="E24" i="1"/>
  <c r="F36" i="1"/>
  <c r="H37" i="1"/>
  <c r="F43" i="1"/>
  <c r="E51" i="1"/>
  <c r="E55" i="1"/>
  <c r="F28" i="1"/>
  <c r="H29" i="1"/>
  <c r="C16" i="1"/>
  <c r="E17" i="1"/>
  <c r="E26" i="1"/>
  <c r="E34" i="1"/>
  <c r="C44" i="1"/>
  <c r="E54" i="1"/>
  <c r="C61" i="1"/>
  <c r="F12" i="1"/>
  <c r="H14" i="1"/>
  <c r="F27" i="1"/>
  <c r="F53" i="1"/>
  <c r="F11" i="1"/>
  <c r="C12" i="1"/>
  <c r="F17" i="1"/>
  <c r="F34" i="1"/>
  <c r="H44" i="1"/>
  <c r="H56" i="1"/>
  <c r="C57" i="1"/>
  <c r="H61" i="1"/>
  <c r="F33" i="1"/>
  <c r="H21" i="1"/>
  <c r="F35" i="1"/>
  <c r="C36" i="1"/>
  <c r="C43" i="1"/>
  <c r="F59" i="1"/>
  <c r="C60" i="1"/>
  <c r="H16" i="1"/>
  <c r="C18" i="1"/>
  <c r="C20" i="1"/>
  <c r="F24" i="1"/>
  <c r="H25" i="1"/>
  <c r="C30" i="1"/>
  <c r="C32" i="1"/>
  <c r="H57" i="1"/>
  <c r="C14" i="1"/>
  <c r="C29" i="1"/>
  <c r="H51" i="1"/>
  <c r="F51" i="1"/>
  <c r="F13" i="1"/>
  <c r="C25" i="1"/>
  <c r="C35" i="1"/>
  <c r="C37" i="1"/>
  <c r="F54" i="1"/>
  <c r="F55" i="1"/>
  <c r="C56" i="1"/>
  <c r="C59" i="1"/>
  <c r="C11" i="1"/>
  <c r="F15" i="1"/>
  <c r="C27" i="1"/>
  <c r="E33" i="1"/>
  <c r="H58" i="1"/>
  <c r="C58" i="1"/>
  <c r="F50" i="1"/>
  <c r="E50" i="1"/>
  <c r="H62" i="1"/>
  <c r="E62" i="1"/>
</calcChain>
</file>

<file path=xl/sharedStrings.xml><?xml version="1.0" encoding="utf-8"?>
<sst xmlns="http://schemas.openxmlformats.org/spreadsheetml/2006/main" count="103" uniqueCount="72">
  <si>
    <t>VALORI PER PORTIE</t>
  </si>
  <si>
    <t>Valoare Energetica (kJ)</t>
  </si>
  <si>
    <t>Valoare Energetica (kcal)</t>
  </si>
  <si>
    <t>Grasimi (g)</t>
  </si>
  <si>
    <t>Acizi grasi saturati (g)</t>
  </si>
  <si>
    <t>Glucide (g)</t>
  </si>
  <si>
    <t>Zaharuri (g)</t>
  </si>
  <si>
    <t>Fibre(g)</t>
  </si>
  <si>
    <t>Proteine (g)</t>
  </si>
  <si>
    <t>Sare (g)</t>
  </si>
  <si>
    <t>N/A</t>
  </si>
  <si>
    <t>Produse</t>
  </si>
  <si>
    <t>Cantitatea Neta
g /ml</t>
  </si>
  <si>
    <t>din care: Acizi grasi saturati (g)</t>
  </si>
  <si>
    <t>din care: Zaharuri (g)</t>
  </si>
  <si>
    <t>100g</t>
  </si>
  <si>
    <t>portie</t>
  </si>
  <si>
    <t>% 
CR</t>
  </si>
  <si>
    <t xml:space="preserve">% 
CR </t>
  </si>
  <si>
    <t>Bauturi</t>
  </si>
  <si>
    <t>Espresso Macchiato</t>
  </si>
  <si>
    <t>Latte Macchiato Tall</t>
  </si>
  <si>
    <t>Flat white regular</t>
  </si>
  <si>
    <t>Flat White tall</t>
  </si>
  <si>
    <t>Flat White grande</t>
  </si>
  <si>
    <t>Caramel Latte Macchiato Tall</t>
  </si>
  <si>
    <t>Vanilla Late Talll</t>
  </si>
  <si>
    <t>Vanilla Late Grande</t>
  </si>
  <si>
    <t>Mocha Frappe Tall</t>
  </si>
  <si>
    <t>Mocha Frappe Grande</t>
  </si>
  <si>
    <t>Caramel Cafe Frappe Tall</t>
  </si>
  <si>
    <t>Caramel Cafe Frappe Grande</t>
  </si>
  <si>
    <t>Choco Frappe Tall</t>
  </si>
  <si>
    <t>Choco Frappe Grande</t>
  </si>
  <si>
    <t>Cafe Frappe Tall</t>
  </si>
  <si>
    <t>Cafe Frappe Grande</t>
  </si>
  <si>
    <t>Fresh Portocale</t>
  </si>
  <si>
    <t>Fresh Grapefruit</t>
  </si>
  <si>
    <t>Prajituri</t>
  </si>
  <si>
    <t>Espresso</t>
  </si>
  <si>
    <t>Espresso Grande</t>
  </si>
  <si>
    <t>Cappuccino regular</t>
  </si>
  <si>
    <t>Cappuccino tall</t>
  </si>
  <si>
    <t>Cappuccino grande</t>
  </si>
  <si>
    <t>Latte Macchiato Grande</t>
  </si>
  <si>
    <t>Café Late Grande</t>
  </si>
  <si>
    <t>White Profiteroles/portie</t>
  </si>
  <si>
    <t>Chocolate Fudge Meltdown/felie</t>
  </si>
  <si>
    <t>Strawberry butter milk/portie</t>
  </si>
  <si>
    <t>Strawberry Cheese cake/portie</t>
  </si>
  <si>
    <t>Triple chocolate cookie</t>
  </si>
  <si>
    <t>Vanilla donut</t>
  </si>
  <si>
    <t>Choco Cherry Cake</t>
  </si>
  <si>
    <t xml:space="preserve">Butter Croissant </t>
  </si>
  <si>
    <t>Limonada</t>
  </si>
  <si>
    <t>Carrot Cake</t>
  </si>
  <si>
    <t>Caramel Latte Macchiato Grande</t>
  </si>
  <si>
    <t>Caramel Cheese Cake</t>
  </si>
  <si>
    <t>Chocolate Fudge Meltdown cu Inghetata</t>
  </si>
  <si>
    <t>Café Latte regular</t>
  </si>
  <si>
    <t>Café Latte tall</t>
  </si>
  <si>
    <t>Cocoa croissant</t>
  </si>
  <si>
    <t>CR - Consumul de referinta pentru un adult mediu (8400 kJ/2 000 kcal)</t>
  </si>
  <si>
    <t>Café regular</t>
  </si>
  <si>
    <t>Café tall</t>
  </si>
  <si>
    <t>Café grande</t>
  </si>
  <si>
    <t>Ciocolata Calda cu Lapte</t>
  </si>
  <si>
    <t>Chocolate Crunch Cake</t>
  </si>
  <si>
    <t>11.11.2021</t>
  </si>
  <si>
    <t>Roasted Hazelnut Latte</t>
  </si>
  <si>
    <t>Roasted Hazelnut Latte cu Frisca</t>
  </si>
  <si>
    <t>Ciocolata Calda cu aroma de Portocale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</si>
</sst>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_-* #,##0.00\ &quot;€&quot;_-;\-* #,##0.00\ &quot;€&quot;_-;_-* &quot;-&quot;??\ &quot;€&quot;_-;_-@_-"/>
  </numFmts>
  <fonts count="12" x14ac:knownFonts="1">
    <font>
      <sz val="10"/>
      <name val="Arial"/>
    </font>
    <font>
      <sz val="10"/>
      <name val="Arial"/>
      <family val="2"/>
    </font>
    <font>
      <b/>
      <sz val="12"/>
      <name val="Verdana"/>
      <family val="2"/>
    </font>
    <font>
      <b/>
      <sz val="12"/>
      <color indexed="10"/>
      <name val="Verdana"/>
      <family val="2"/>
    </font>
    <font>
      <sz val="12"/>
      <name val="Verdana"/>
      <family val="2"/>
    </font>
    <font>
      <b/>
      <sz val="12"/>
      <color indexed="12"/>
      <name val="Verdana"/>
      <family val="2"/>
    </font>
    <font>
      <sz val="12"/>
      <color indexed="8"/>
      <name val="Verdana"/>
      <family val="2"/>
    </font>
    <font>
      <sz val="12"/>
      <name val="Arial"/>
      <family val="2"/>
    </font>
    <font>
      <b/>
      <sz val="12"/>
      <color theme="3"/>
      <name val="Verdana"/>
      <family val="2"/>
    </font>
    <font>
      <b/>
      <sz val="12"/>
      <color indexed="8"/>
      <name val="Verdana"/>
      <family val="2"/>
    </font>
    <font>
      <b/>
      <sz val="12"/>
      <name val="Arial"/>
      <family val="2"/>
    </font>
    <font>
      <sz val="12"/>
      <color rgb="FFFF0000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10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left"/>
    </xf>
    <xf numFmtId="0" fontId="3" fillId="0" borderId="0" xfId="0" applyFont="1" applyBorder="1"/>
    <xf numFmtId="0" fontId="3" fillId="0" borderId="0" xfId="0" applyFont="1"/>
    <xf numFmtId="1" fontId="3" fillId="0" borderId="0" xfId="0" applyNumberFormat="1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8" fillId="0" borderId="0" xfId="0" applyFont="1" applyAlignment="1">
      <alignment horizontal="left"/>
    </xf>
    <xf numFmtId="0" fontId="2" fillId="3" borderId="0" xfId="0" applyFont="1" applyFill="1"/>
    <xf numFmtId="0" fontId="2" fillId="3" borderId="0" xfId="0" applyFont="1" applyFill="1" applyAlignment="1">
      <alignment horizontal="center"/>
    </xf>
    <xf numFmtId="0" fontId="2" fillId="3" borderId="0" xfId="0" applyFont="1" applyFill="1" applyAlignment="1">
      <alignment horizontal="left"/>
    </xf>
    <xf numFmtId="49" fontId="2" fillId="3" borderId="0" xfId="0" applyNumberFormat="1" applyFont="1" applyFill="1" applyAlignment="1">
      <alignment horizontal="center" wrapText="1"/>
    </xf>
    <xf numFmtId="49" fontId="9" fillId="3" borderId="0" xfId="0" applyNumberFormat="1" applyFont="1" applyFill="1" applyAlignment="1">
      <alignment horizontal="center" wrapText="1"/>
    </xf>
    <xf numFmtId="49" fontId="2" fillId="3" borderId="0" xfId="0" applyNumberFormat="1" applyFont="1" applyFill="1" applyAlignment="1">
      <alignment horizontal="left" wrapText="1"/>
    </xf>
    <xf numFmtId="49" fontId="2" fillId="3" borderId="0" xfId="0" applyNumberFormat="1" applyFont="1" applyFill="1"/>
    <xf numFmtId="49" fontId="2" fillId="3" borderId="0" xfId="0" applyNumberFormat="1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NumberFormat="1" applyFont="1" applyFill="1" applyAlignment="1">
      <alignment horizontal="center"/>
    </xf>
    <xf numFmtId="1" fontId="2" fillId="3" borderId="0" xfId="0" applyNumberFormat="1" applyFont="1" applyFill="1"/>
    <xf numFmtId="0" fontId="9" fillId="3" borderId="0" xfId="0" applyNumberFormat="1" applyFont="1" applyFill="1" applyAlignment="1">
      <alignment horizontal="center"/>
    </xf>
    <xf numFmtId="49" fontId="9" fillId="3" borderId="0" xfId="0" applyNumberFormat="1" applyFont="1" applyFill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2" fillId="0" borderId="3" xfId="0" applyFont="1" applyBorder="1" applyAlignment="1"/>
    <xf numFmtId="1" fontId="2" fillId="0" borderId="3" xfId="0" applyNumberFormat="1" applyFont="1" applyBorder="1" applyAlignment="1"/>
    <xf numFmtId="0" fontId="2" fillId="0" borderId="4" xfId="0" applyFont="1" applyBorder="1" applyAlignment="1"/>
    <xf numFmtId="0" fontId="2" fillId="0" borderId="14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4" borderId="15" xfId="0" applyFont="1" applyFill="1" applyBorder="1" applyAlignment="1">
      <alignment horizontal="center" vertical="center" wrapText="1"/>
    </xf>
    <xf numFmtId="0" fontId="2" fillId="4" borderId="16" xfId="0" applyFont="1" applyFill="1" applyBorder="1" applyAlignment="1">
      <alignment horizontal="center" vertical="center" wrapText="1"/>
    </xf>
    <xf numFmtId="0" fontId="2" fillId="0" borderId="17" xfId="0" applyFont="1" applyBorder="1" applyAlignment="1">
      <alignment horizontal="center"/>
    </xf>
    <xf numFmtId="0" fontId="10" fillId="0" borderId="0" xfId="0" applyFont="1"/>
    <xf numFmtId="0" fontId="2" fillId="0" borderId="18" xfId="0" applyFont="1" applyBorder="1" applyAlignment="1"/>
    <xf numFmtId="0" fontId="7" fillId="0" borderId="19" xfId="0" applyFont="1" applyBorder="1" applyAlignment="1"/>
    <xf numFmtId="0" fontId="7" fillId="0" borderId="20" xfId="0" applyFont="1" applyBorder="1" applyAlignment="1"/>
    <xf numFmtId="0" fontId="7" fillId="0" borderId="21" xfId="0" applyFont="1" applyBorder="1" applyAlignment="1"/>
    <xf numFmtId="0" fontId="7" fillId="0" borderId="19" xfId="0" applyFont="1" applyFill="1" applyBorder="1" applyAlignment="1"/>
    <xf numFmtId="0" fontId="4" fillId="5" borderId="22" xfId="0" applyFont="1" applyFill="1" applyBorder="1"/>
    <xf numFmtId="1" fontId="7" fillId="0" borderId="23" xfId="0" applyNumberFormat="1" applyFont="1" applyFill="1" applyBorder="1" applyAlignment="1">
      <alignment horizontal="center"/>
    </xf>
    <xf numFmtId="1" fontId="7" fillId="0" borderId="25" xfId="0" applyNumberFormat="1" applyFont="1" applyBorder="1" applyAlignment="1">
      <alignment horizontal="center"/>
    </xf>
    <xf numFmtId="1" fontId="7" fillId="0" borderId="1" xfId="0" applyNumberFormat="1" applyFont="1" applyBorder="1" applyAlignment="1">
      <alignment horizontal="center"/>
    </xf>
    <xf numFmtId="1" fontId="4" fillId="4" borderId="26" xfId="0" applyNumberFormat="1" applyFont="1" applyFill="1" applyBorder="1" applyAlignment="1">
      <alignment horizontal="center"/>
    </xf>
    <xf numFmtId="1" fontId="4" fillId="2" borderId="23" xfId="0" applyNumberFormat="1" applyFont="1" applyFill="1" applyBorder="1" applyAlignment="1">
      <alignment horizontal="center"/>
    </xf>
    <xf numFmtId="1" fontId="4" fillId="4" borderId="24" xfId="0" applyNumberFormat="1" applyFont="1" applyFill="1" applyBorder="1" applyAlignment="1">
      <alignment horizontal="center"/>
    </xf>
    <xf numFmtId="164" fontId="4" fillId="2" borderId="25" xfId="0" applyNumberFormat="1" applyFont="1" applyFill="1" applyBorder="1" applyAlignment="1">
      <alignment horizontal="center"/>
    </xf>
    <xf numFmtId="1" fontId="4" fillId="0" borderId="1" xfId="0" applyNumberFormat="1" applyFont="1" applyBorder="1" applyAlignment="1">
      <alignment horizontal="center"/>
    </xf>
    <xf numFmtId="164" fontId="4" fillId="2" borderId="23" xfId="0" applyNumberFormat="1" applyFont="1" applyFill="1" applyBorder="1" applyAlignment="1">
      <alignment horizontal="center"/>
    </xf>
    <xf numFmtId="0" fontId="4" fillId="0" borderId="1" xfId="0" applyNumberFormat="1" applyFont="1" applyBorder="1" applyAlignment="1">
      <alignment horizontal="center"/>
    </xf>
    <xf numFmtId="1" fontId="6" fillId="4" borderId="26" xfId="0" applyNumberFormat="1" applyFont="1" applyFill="1" applyBorder="1" applyAlignment="1">
      <alignment horizontal="center"/>
    </xf>
    <xf numFmtId="164" fontId="6" fillId="2" borderId="23" xfId="0" applyNumberFormat="1" applyFont="1" applyFill="1" applyBorder="1" applyAlignment="1">
      <alignment horizontal="center"/>
    </xf>
    <xf numFmtId="0" fontId="4" fillId="0" borderId="26" xfId="0" applyNumberFormat="1" applyFont="1" applyBorder="1" applyAlignment="1">
      <alignment horizontal="center"/>
    </xf>
    <xf numFmtId="0" fontId="4" fillId="0" borderId="23" xfId="0" applyNumberFormat="1" applyFont="1" applyBorder="1" applyAlignment="1">
      <alignment horizontal="center"/>
    </xf>
    <xf numFmtId="1" fontId="6" fillId="4" borderId="24" xfId="0" applyNumberFormat="1" applyFont="1" applyFill="1" applyBorder="1" applyAlignment="1">
      <alignment horizontal="center"/>
    </xf>
    <xf numFmtId="2" fontId="6" fillId="2" borderId="25" xfId="0" applyNumberFormat="1" applyFont="1" applyFill="1" applyBorder="1" applyAlignment="1">
      <alignment horizontal="center"/>
    </xf>
    <xf numFmtId="164" fontId="4" fillId="2" borderId="30" xfId="0" applyNumberFormat="1" applyFont="1" applyFill="1" applyBorder="1" applyAlignment="1">
      <alignment horizontal="center"/>
    </xf>
    <xf numFmtId="1" fontId="4" fillId="4" borderId="30" xfId="0" applyNumberFormat="1" applyFont="1" applyFill="1" applyBorder="1" applyAlignment="1">
      <alignment horizontal="center"/>
    </xf>
    <xf numFmtId="1" fontId="4" fillId="2" borderId="25" xfId="0" applyNumberFormat="1" applyFont="1" applyFill="1" applyBorder="1" applyAlignment="1">
      <alignment horizontal="center"/>
    </xf>
    <xf numFmtId="0" fontId="4" fillId="5" borderId="22" xfId="0" applyFont="1" applyFill="1" applyBorder="1" applyAlignment="1">
      <alignment horizontal="left" wrapText="1"/>
    </xf>
    <xf numFmtId="0" fontId="4" fillId="5" borderId="18" xfId="0" applyFont="1" applyFill="1" applyBorder="1" applyAlignment="1"/>
    <xf numFmtId="0" fontId="4" fillId="0" borderId="0" xfId="0" applyFont="1" applyFill="1"/>
    <xf numFmtId="0" fontId="6" fillId="0" borderId="0" xfId="0" applyFont="1" applyFill="1"/>
    <xf numFmtId="0" fontId="7" fillId="0" borderId="0" xfId="0" applyFont="1" applyFill="1"/>
    <xf numFmtId="0" fontId="4" fillId="5" borderId="18" xfId="0" applyFont="1" applyFill="1" applyBorder="1"/>
    <xf numFmtId="1" fontId="4" fillId="0" borderId="1" xfId="0" applyNumberFormat="1" applyFont="1" applyFill="1" applyBorder="1" applyAlignment="1">
      <alignment horizontal="center"/>
    </xf>
    <xf numFmtId="0" fontId="4" fillId="0" borderId="1" xfId="0" applyNumberFormat="1" applyFont="1" applyFill="1" applyBorder="1" applyAlignment="1">
      <alignment horizontal="center"/>
    </xf>
    <xf numFmtId="1" fontId="7" fillId="0" borderId="23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6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11" fillId="5" borderId="22" xfId="0" applyFont="1" applyFill="1" applyBorder="1" applyAlignment="1">
      <alignment horizontal="left" wrapText="1"/>
    </xf>
    <xf numFmtId="0" fontId="7" fillId="0" borderId="20" xfId="0" applyFont="1" applyFill="1" applyBorder="1" applyAlignment="1"/>
    <xf numFmtId="1" fontId="7" fillId="0" borderId="19" xfId="0" applyNumberFormat="1" applyFont="1" applyBorder="1" applyAlignment="1"/>
    <xf numFmtId="0" fontId="7" fillId="0" borderId="21" xfId="0" applyFont="1" applyFill="1" applyBorder="1" applyAlignment="1"/>
    <xf numFmtId="0" fontId="7" fillId="0" borderId="29" xfId="0" applyFont="1" applyBorder="1" applyAlignment="1"/>
    <xf numFmtId="0" fontId="4" fillId="0" borderId="27" xfId="0" applyFont="1" applyBorder="1"/>
    <xf numFmtId="0" fontId="4" fillId="0" borderId="28" xfId="0" applyFont="1" applyBorder="1"/>
    <xf numFmtId="0" fontId="7" fillId="0" borderId="27" xfId="0" applyFont="1" applyBorder="1"/>
    <xf numFmtId="0" fontId="7" fillId="0" borderId="0" xfId="0" applyFont="1" applyBorder="1"/>
    <xf numFmtId="0" fontId="7" fillId="0" borderId="28" xfId="0" applyFont="1" applyBorder="1"/>
    <xf numFmtId="0" fontId="4" fillId="5" borderId="22" xfId="0" applyFont="1" applyFill="1" applyBorder="1" applyAlignment="1">
      <alignment wrapText="1"/>
    </xf>
    <xf numFmtId="1" fontId="4" fillId="0" borderId="0" xfId="0" applyNumberFormat="1" applyFont="1"/>
    <xf numFmtId="49" fontId="2" fillId="3" borderId="0" xfId="0" applyNumberFormat="1" applyFont="1" applyFill="1" applyAlignment="1">
      <alignment horizontal="center" wrapText="1"/>
    </xf>
    <xf numFmtId="0" fontId="2" fillId="3" borderId="0" xfId="0" applyFont="1" applyFill="1" applyAlignment="1">
      <alignment horizontal="center"/>
    </xf>
    <xf numFmtId="49" fontId="9" fillId="3" borderId="0" xfId="0" applyNumberFormat="1" applyFont="1" applyFill="1" applyAlignment="1">
      <alignment horizont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1" fontId="2" fillId="0" borderId="7" xfId="0" applyNumberFormat="1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</cellXfs>
  <cellStyles count="2">
    <cellStyle name="Euro" xfId="1" xr:uid="{00000000-0005-0000-0000-000000000000}"/>
    <cellStyle name="Normal" xfId="0" builtinId="0"/>
  </cellStyles>
  <dxfs count="430"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64" formatCode="0.0"/>
    </dxf>
    <dxf>
      <numFmt numFmtId="2" formatCode="0.0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64" formatCode="0.0"/>
    </dxf>
    <dxf>
      <numFmt numFmtId="2" formatCode="0.0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64" formatCode="0.0"/>
    </dxf>
    <dxf>
      <numFmt numFmtId="2" formatCode="0.0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64" formatCode="0.0"/>
    </dxf>
    <dxf>
      <numFmt numFmtId="2" formatCode="0.0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64" formatCode="0.0"/>
    </dxf>
    <dxf>
      <numFmt numFmtId="2" formatCode="0.00"/>
    </dxf>
    <dxf>
      <numFmt numFmtId="164" formatCode="0.0"/>
    </dxf>
    <dxf>
      <numFmt numFmtId="2" formatCode="0.0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64" formatCode="0.0"/>
    </dxf>
    <dxf>
      <numFmt numFmtId="2" formatCode="0.00"/>
    </dxf>
    <dxf>
      <numFmt numFmtId="164" formatCode="0.0"/>
    </dxf>
    <dxf>
      <numFmt numFmtId="2" formatCode="0.0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64" formatCode="0.0"/>
    </dxf>
    <dxf>
      <numFmt numFmtId="2" formatCode="0.0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64" formatCode="0.0"/>
    </dxf>
    <dxf>
      <numFmt numFmtId="2" formatCode="0.0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64" formatCode="0.0"/>
    </dxf>
    <dxf>
      <numFmt numFmtId="2" formatCode="0.00"/>
    </dxf>
    <dxf>
      <numFmt numFmtId="1" formatCode="0"/>
    </dxf>
    <dxf>
      <numFmt numFmtId="164" formatCode="0.0"/>
    </dxf>
    <dxf>
      <numFmt numFmtId="164" formatCode="0.0"/>
    </dxf>
    <dxf>
      <numFmt numFmtId="2" formatCode="0.00"/>
    </dxf>
    <dxf>
      <numFmt numFmtId="1" formatCode="0"/>
    </dxf>
    <dxf>
      <numFmt numFmtId="164" formatCode="0.0"/>
    </dxf>
    <dxf>
      <numFmt numFmtId="164" formatCode="0.0"/>
    </dxf>
    <dxf>
      <numFmt numFmtId="2" formatCode="0.0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64" formatCode="0.0"/>
    </dxf>
    <dxf>
      <numFmt numFmtId="2" formatCode="0.0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64" formatCode="0.0"/>
    </dxf>
    <dxf>
      <numFmt numFmtId="2" formatCode="0.0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64" formatCode="0.0"/>
    </dxf>
    <dxf>
      <numFmt numFmtId="2" formatCode="0.0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64" formatCode="0.0"/>
    </dxf>
    <dxf>
      <numFmt numFmtId="2" formatCode="0.0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64" formatCode="0.0"/>
    </dxf>
    <dxf>
      <numFmt numFmtId="2" formatCode="0.0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64" formatCode="0.0"/>
    </dxf>
    <dxf>
      <numFmt numFmtId="2" formatCode="0.0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64" formatCode="0.0"/>
    </dxf>
    <dxf>
      <numFmt numFmtId="2" formatCode="0.0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64" formatCode="0.0"/>
    </dxf>
    <dxf>
      <numFmt numFmtId="2" formatCode="0.00"/>
    </dxf>
    <dxf>
      <numFmt numFmtId="164" formatCode="0.0"/>
    </dxf>
    <dxf>
      <numFmt numFmtId="2" formatCode="0.0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64" formatCode="0.0"/>
    </dxf>
    <dxf>
      <numFmt numFmtId="2" formatCode="0.00"/>
    </dxf>
    <dxf>
      <numFmt numFmtId="164" formatCode="0.0"/>
    </dxf>
    <dxf>
      <numFmt numFmtId="2" formatCode="0.0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64" formatCode="0.0"/>
    </dxf>
    <dxf>
      <numFmt numFmtId="2" formatCode="0.0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64" formatCode="0.0"/>
    </dxf>
    <dxf>
      <numFmt numFmtId="2" formatCode="0.0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64" formatCode="0.0"/>
    </dxf>
    <dxf>
      <numFmt numFmtId="2" formatCode="0.0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64" formatCode="0.0"/>
    </dxf>
    <dxf>
      <numFmt numFmtId="2" formatCode="0.0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64" formatCode="0.0"/>
    </dxf>
    <dxf>
      <numFmt numFmtId="2" formatCode="0.0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64" formatCode="0.0"/>
    </dxf>
    <dxf>
      <numFmt numFmtId="2" formatCode="0.0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64" formatCode="0.0"/>
    </dxf>
    <dxf>
      <numFmt numFmtId="2" formatCode="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62"/>
  <sheetViews>
    <sheetView showGridLines="0" tabSelected="1" showRuler="0" zoomScaleNormal="100" workbookViewId="0">
      <pane xSplit="1" ySplit="9" topLeftCell="B35" activePane="bottomRight" state="frozen"/>
      <selection pane="topRight" activeCell="B1" sqref="B1"/>
      <selection pane="bottomLeft" activeCell="A10" sqref="A10"/>
      <selection pane="bottomRight" activeCell="A3" sqref="A3"/>
    </sheetView>
  </sheetViews>
  <sheetFormatPr defaultColWidth="9.08984375" defaultRowHeight="15.5" x14ac:dyDescent="0.35"/>
  <cols>
    <col min="1" max="1" width="43.81640625" style="7" customWidth="1"/>
    <col min="2" max="2" width="6.36328125" style="26" customWidth="1"/>
    <col min="3" max="6" width="10.08984375" style="27" customWidth="1"/>
    <col min="7" max="7" width="10" style="7" customWidth="1"/>
    <col min="8" max="9" width="8.54296875" style="7" customWidth="1"/>
    <col min="10" max="12" width="7.36328125" style="7" customWidth="1"/>
    <col min="13" max="13" width="7.36328125" style="87" customWidth="1"/>
    <col min="14" max="18" width="7.36328125" style="7" customWidth="1"/>
    <col min="19" max="19" width="8.453125" style="7" customWidth="1"/>
    <col min="20" max="21" width="7.36328125" style="7" customWidth="1"/>
    <col min="22" max="23" width="7.54296875" style="7" customWidth="1"/>
    <col min="24" max="24" width="7.453125" style="7" customWidth="1"/>
    <col min="25" max="26" width="6.08984375" style="7" customWidth="1"/>
    <col min="27" max="28" width="6.453125" style="7" customWidth="1"/>
    <col min="29" max="29" width="7.6328125" style="7" customWidth="1"/>
    <col min="30" max="30" width="8.08984375" style="7" customWidth="1"/>
    <col min="31" max="31" width="8.453125" style="7" customWidth="1"/>
    <col min="32" max="32" width="8.08984375" style="7" customWidth="1"/>
    <col min="33" max="33" width="6.54296875" style="9" customWidth="1"/>
    <col min="34" max="35" width="7" style="7" customWidth="1"/>
    <col min="36" max="39" width="9.08984375" style="7" customWidth="1"/>
    <col min="40" max="16384" width="9.08984375" style="10"/>
  </cols>
  <sheetData>
    <row r="1" spans="1:39" x14ac:dyDescent="0.35">
      <c r="A1" s="1"/>
      <c r="B1" s="2"/>
      <c r="C1" s="3"/>
      <c r="D1" s="3"/>
      <c r="E1" s="3"/>
      <c r="F1" s="3"/>
      <c r="G1" s="4"/>
      <c r="H1" s="5"/>
      <c r="I1" s="5"/>
      <c r="J1" s="5"/>
      <c r="K1" s="5"/>
      <c r="L1" s="5"/>
      <c r="M1" s="6"/>
      <c r="N1" s="5"/>
      <c r="O1" s="5"/>
      <c r="P1" s="5"/>
      <c r="Q1" s="5"/>
      <c r="R1" s="5"/>
      <c r="S1" s="5"/>
      <c r="T1" s="5"/>
      <c r="U1" s="5"/>
      <c r="AA1" s="8"/>
      <c r="AB1" s="8"/>
    </row>
    <row r="2" spans="1:39" x14ac:dyDescent="0.35">
      <c r="A2" s="1"/>
      <c r="B2" s="2"/>
      <c r="C2" s="3"/>
      <c r="D2" s="3"/>
      <c r="E2" s="3"/>
      <c r="F2" s="3"/>
      <c r="G2" s="4"/>
      <c r="H2" s="5"/>
      <c r="I2" s="5"/>
      <c r="J2" s="5"/>
      <c r="K2" s="5"/>
      <c r="L2" s="5"/>
      <c r="M2" s="6"/>
      <c r="N2" s="5"/>
      <c r="O2" s="5"/>
      <c r="P2" s="5"/>
      <c r="Q2" s="5"/>
      <c r="R2" s="5"/>
      <c r="S2" s="5"/>
      <c r="T2" s="5"/>
      <c r="U2" s="5"/>
      <c r="AA2" s="8"/>
      <c r="AB2" s="8"/>
    </row>
    <row r="3" spans="1:39" ht="16" thickBot="1" x14ac:dyDescent="0.4">
      <c r="A3" s="1" t="s">
        <v>68</v>
      </c>
      <c r="B3" s="11" t="s">
        <v>62</v>
      </c>
      <c r="C3" s="12"/>
      <c r="D3" s="3"/>
      <c r="E3" s="3"/>
      <c r="F3" s="3"/>
      <c r="G3" s="4"/>
      <c r="H3" s="5"/>
      <c r="I3" s="5"/>
      <c r="J3" s="5"/>
      <c r="K3" s="5"/>
      <c r="L3" s="5"/>
      <c r="M3" s="6"/>
      <c r="N3" s="5"/>
      <c r="O3" s="5"/>
      <c r="P3" s="5"/>
      <c r="Q3" s="5"/>
      <c r="R3" s="5"/>
      <c r="Y3" s="8"/>
      <c r="Z3" s="8"/>
      <c r="AA3" s="8"/>
      <c r="AB3" s="8"/>
    </row>
    <row r="4" spans="1:39" ht="16" hidden="1" thickBot="1" x14ac:dyDescent="0.4">
      <c r="A4" s="13"/>
      <c r="B4" s="14"/>
      <c r="C4" s="15"/>
      <c r="D4" s="15"/>
      <c r="E4" s="89" t="s">
        <v>0</v>
      </c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89"/>
      <c r="W4" s="89"/>
      <c r="X4" s="89"/>
      <c r="Y4" s="89"/>
      <c r="Z4" s="89"/>
      <c r="AA4" s="89"/>
      <c r="AB4" s="89"/>
      <c r="AF4" s="10"/>
      <c r="AG4" s="10"/>
      <c r="AH4" s="10"/>
      <c r="AI4" s="10"/>
      <c r="AJ4" s="10"/>
      <c r="AK4" s="10"/>
      <c r="AL4" s="10"/>
      <c r="AM4" s="10"/>
    </row>
    <row r="5" spans="1:39" ht="21" hidden="1" customHeight="1" x14ac:dyDescent="0.35">
      <c r="A5" s="13"/>
      <c r="B5" s="14"/>
      <c r="C5" s="15"/>
      <c r="D5" s="88" t="s">
        <v>1</v>
      </c>
      <c r="E5" s="88"/>
      <c r="F5" s="16"/>
      <c r="G5" s="88" t="s">
        <v>2</v>
      </c>
      <c r="H5" s="88"/>
      <c r="I5" s="16"/>
      <c r="J5" s="88" t="s">
        <v>3</v>
      </c>
      <c r="K5" s="88"/>
      <c r="L5" s="16"/>
      <c r="M5" s="88" t="s">
        <v>4</v>
      </c>
      <c r="N5" s="88"/>
      <c r="O5" s="16"/>
      <c r="P5" s="88" t="s">
        <v>5</v>
      </c>
      <c r="Q5" s="88"/>
      <c r="R5" s="16"/>
      <c r="S5" s="90" t="s">
        <v>6</v>
      </c>
      <c r="T5" s="90"/>
      <c r="U5" s="17"/>
      <c r="V5" s="18" t="s">
        <v>7</v>
      </c>
      <c r="W5" s="18"/>
      <c r="X5" s="88" t="s">
        <v>8</v>
      </c>
      <c r="Y5" s="88"/>
      <c r="Z5" s="16"/>
      <c r="AA5" s="88" t="s">
        <v>9</v>
      </c>
      <c r="AB5" s="88"/>
      <c r="AF5" s="10"/>
      <c r="AG5" s="10"/>
      <c r="AH5" s="10"/>
      <c r="AI5" s="10"/>
      <c r="AJ5" s="10"/>
      <c r="AK5" s="10"/>
      <c r="AL5" s="10"/>
      <c r="AM5" s="10"/>
    </row>
    <row r="6" spans="1:39" ht="16" hidden="1" thickBot="1" x14ac:dyDescent="0.4">
      <c r="A6" s="19"/>
      <c r="B6" s="20"/>
      <c r="C6" s="21"/>
      <c r="D6" s="21"/>
      <c r="E6" s="22">
        <v>8400</v>
      </c>
      <c r="F6" s="22"/>
      <c r="G6" s="19"/>
      <c r="H6" s="20">
        <v>2000</v>
      </c>
      <c r="I6" s="20"/>
      <c r="J6" s="19"/>
      <c r="K6" s="22">
        <v>70</v>
      </c>
      <c r="L6" s="22"/>
      <c r="M6" s="23"/>
      <c r="N6" s="22">
        <v>20</v>
      </c>
      <c r="O6" s="22"/>
      <c r="P6" s="19"/>
      <c r="Q6" s="22">
        <v>260</v>
      </c>
      <c r="R6" s="22"/>
      <c r="S6" s="19"/>
      <c r="T6" s="24">
        <v>90</v>
      </c>
      <c r="U6" s="24"/>
      <c r="V6" s="20" t="s">
        <v>10</v>
      </c>
      <c r="W6" s="20"/>
      <c r="X6" s="19"/>
      <c r="Y6" s="22">
        <v>50</v>
      </c>
      <c r="Z6" s="22"/>
      <c r="AA6" s="25"/>
      <c r="AB6" s="22">
        <v>6</v>
      </c>
      <c r="AF6" s="10"/>
      <c r="AG6" s="10"/>
      <c r="AH6" s="10"/>
      <c r="AI6" s="10"/>
      <c r="AJ6" s="10"/>
      <c r="AK6" s="10"/>
      <c r="AL6" s="10"/>
      <c r="AM6" s="10"/>
    </row>
    <row r="7" spans="1:39" ht="16" hidden="1" thickBot="1" x14ac:dyDescent="0.4">
      <c r="D7" s="28"/>
      <c r="E7" s="29"/>
      <c r="F7" s="29"/>
      <c r="G7" s="30"/>
      <c r="H7" s="30"/>
      <c r="I7" s="30"/>
      <c r="J7" s="30"/>
      <c r="K7" s="30"/>
      <c r="L7" s="30"/>
      <c r="M7" s="31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2"/>
      <c r="AF7" s="10"/>
      <c r="AG7" s="10"/>
      <c r="AH7" s="10"/>
      <c r="AI7" s="10"/>
      <c r="AJ7" s="10"/>
      <c r="AK7" s="10"/>
      <c r="AL7" s="10"/>
      <c r="AM7" s="10"/>
    </row>
    <row r="8" spans="1:39" ht="31.25" customHeight="1" thickBot="1" x14ac:dyDescent="0.4">
      <c r="A8" s="94" t="s">
        <v>11</v>
      </c>
      <c r="B8" s="91" t="s">
        <v>12</v>
      </c>
      <c r="C8" s="91" t="s">
        <v>1</v>
      </c>
      <c r="D8" s="92"/>
      <c r="E8" s="93"/>
      <c r="F8" s="92" t="s">
        <v>2</v>
      </c>
      <c r="G8" s="92"/>
      <c r="H8" s="92"/>
      <c r="I8" s="91" t="s">
        <v>3</v>
      </c>
      <c r="J8" s="92"/>
      <c r="K8" s="93"/>
      <c r="L8" s="97" t="s">
        <v>13</v>
      </c>
      <c r="M8" s="97"/>
      <c r="N8" s="97"/>
      <c r="O8" s="91" t="s">
        <v>5</v>
      </c>
      <c r="P8" s="92"/>
      <c r="Q8" s="93"/>
      <c r="R8" s="92" t="s">
        <v>14</v>
      </c>
      <c r="S8" s="92"/>
      <c r="T8" s="92"/>
      <c r="U8" s="98" t="s">
        <v>7</v>
      </c>
      <c r="V8" s="99"/>
      <c r="W8" s="92" t="s">
        <v>8</v>
      </c>
      <c r="X8" s="92"/>
      <c r="Y8" s="92"/>
      <c r="Z8" s="91" t="s">
        <v>9</v>
      </c>
      <c r="AA8" s="92"/>
      <c r="AB8" s="93"/>
      <c r="AE8" s="10"/>
      <c r="AF8" s="10"/>
      <c r="AG8" s="10"/>
      <c r="AH8" s="10"/>
      <c r="AI8" s="10"/>
      <c r="AJ8" s="10"/>
      <c r="AK8" s="10"/>
      <c r="AL8" s="10"/>
      <c r="AM8" s="10"/>
    </row>
    <row r="9" spans="1:39" s="38" customFormat="1" ht="30.5" thickBot="1" x14ac:dyDescent="0.4">
      <c r="A9" s="95"/>
      <c r="B9" s="96"/>
      <c r="C9" s="33" t="s">
        <v>15</v>
      </c>
      <c r="D9" s="34" t="s">
        <v>16</v>
      </c>
      <c r="E9" s="35" t="s">
        <v>17</v>
      </c>
      <c r="F9" s="34" t="s">
        <v>15</v>
      </c>
      <c r="G9" s="34" t="s">
        <v>16</v>
      </c>
      <c r="H9" s="36" t="s">
        <v>17</v>
      </c>
      <c r="I9" s="33" t="s">
        <v>15</v>
      </c>
      <c r="J9" s="34" t="s">
        <v>16</v>
      </c>
      <c r="K9" s="35" t="s">
        <v>18</v>
      </c>
      <c r="L9" s="34" t="s">
        <v>15</v>
      </c>
      <c r="M9" s="34" t="s">
        <v>16</v>
      </c>
      <c r="N9" s="36" t="s">
        <v>17</v>
      </c>
      <c r="O9" s="33" t="s">
        <v>15</v>
      </c>
      <c r="P9" s="34" t="s">
        <v>16</v>
      </c>
      <c r="Q9" s="35" t="s">
        <v>18</v>
      </c>
      <c r="R9" s="34" t="s">
        <v>15</v>
      </c>
      <c r="S9" s="34" t="s">
        <v>16</v>
      </c>
      <c r="T9" s="36" t="s">
        <v>18</v>
      </c>
      <c r="U9" s="33" t="s">
        <v>15</v>
      </c>
      <c r="V9" s="37" t="s">
        <v>16</v>
      </c>
      <c r="W9" s="34" t="s">
        <v>15</v>
      </c>
      <c r="X9" s="34" t="s">
        <v>16</v>
      </c>
      <c r="Y9" s="36" t="s">
        <v>18</v>
      </c>
      <c r="Z9" s="33" t="s">
        <v>15</v>
      </c>
      <c r="AA9" s="34" t="s">
        <v>16</v>
      </c>
      <c r="AB9" s="35" t="s">
        <v>18</v>
      </c>
      <c r="AC9" s="1"/>
      <c r="AD9" s="1"/>
    </row>
    <row r="10" spans="1:39" ht="16" thickTop="1" x14ac:dyDescent="0.35">
      <c r="A10" s="39" t="s">
        <v>19</v>
      </c>
      <c r="B10" s="40"/>
      <c r="C10" s="41"/>
      <c r="D10" s="40"/>
      <c r="E10" s="42"/>
      <c r="F10" s="40"/>
      <c r="G10" s="40"/>
      <c r="H10" s="40"/>
      <c r="I10" s="41"/>
      <c r="J10" s="40"/>
      <c r="K10" s="42"/>
      <c r="L10" s="40"/>
      <c r="M10" s="43"/>
      <c r="N10" s="40"/>
      <c r="O10" s="41"/>
      <c r="P10" s="40"/>
      <c r="Q10" s="42"/>
      <c r="R10" s="40"/>
      <c r="S10" s="43"/>
      <c r="T10" s="40"/>
      <c r="U10" s="41"/>
      <c r="V10" s="42"/>
      <c r="W10" s="40"/>
      <c r="X10" s="40"/>
      <c r="Y10" s="40"/>
      <c r="Z10" s="41"/>
      <c r="AA10" s="40"/>
      <c r="AB10" s="42"/>
      <c r="AE10" s="10"/>
      <c r="AF10" s="10"/>
      <c r="AG10" s="10"/>
      <c r="AH10" s="10"/>
      <c r="AI10" s="10"/>
      <c r="AJ10" s="10"/>
      <c r="AK10" s="10"/>
      <c r="AL10" s="10"/>
      <c r="AM10" s="10"/>
    </row>
    <row r="11" spans="1:39" x14ac:dyDescent="0.35">
      <c r="A11" s="44" t="s">
        <v>39</v>
      </c>
      <c r="B11" s="45">
        <v>50</v>
      </c>
      <c r="C11" s="46">
        <f t="shared" ref="C11:C25" si="0">D11/B11*100</f>
        <v>11.899999999999999</v>
      </c>
      <c r="D11" s="47">
        <f t="shared" ref="D11" si="1">IF(AND(J11&lt;&gt;"",P11&lt;&gt;"",X11&lt;&gt;"",V11&lt;&gt;""),(P11+X11)*17+(J11*37)+(V11*8),"not complete")</f>
        <v>5.9499999999999993</v>
      </c>
      <c r="E11" s="48">
        <f t="shared" ref="E11:E48" si="2">+(D11/$E$6)*100</f>
        <v>7.0833333333333331E-2</v>
      </c>
      <c r="F11" s="49">
        <f t="shared" ref="F11:F25" si="3">G11/B11*100</f>
        <v>2.8</v>
      </c>
      <c r="G11" s="47">
        <f t="shared" ref="G11" si="4">IF(AND(J11&lt;&gt;"",P11&lt;&gt;"",X11&lt;&gt;"",V11&lt;&gt;""),(P11+X11)*4+(J11*9)+(V11*2),"not complete")</f>
        <v>1.4</v>
      </c>
      <c r="H11" s="50">
        <f t="shared" ref="H11:H48" si="5">+(G11/$H$6)*100</f>
        <v>6.9999999999999993E-2</v>
      </c>
      <c r="I11" s="51">
        <f t="shared" ref="I11:I37" si="6">J11/B11*100</f>
        <v>0</v>
      </c>
      <c r="J11" s="52">
        <v>0</v>
      </c>
      <c r="K11" s="48">
        <f t="shared" ref="K11:K48" si="7">+(J11/$K$6)*100</f>
        <v>0</v>
      </c>
      <c r="L11" s="53">
        <f t="shared" ref="L11:L37" si="8">M11/B11*100</f>
        <v>0</v>
      </c>
      <c r="M11" s="52">
        <v>0</v>
      </c>
      <c r="N11" s="50">
        <f t="shared" ref="N11:N48" si="9">+(M11/$N$6)*100</f>
        <v>0</v>
      </c>
      <c r="O11" s="51">
        <f t="shared" ref="O11:O37" si="10">P11/B11*100</f>
        <v>0.4</v>
      </c>
      <c r="P11" s="54">
        <v>0.2</v>
      </c>
      <c r="Q11" s="55">
        <f t="shared" ref="Q11:Q48" si="11">+(P11/$Q$6)*100</f>
        <v>7.6923076923076927E-2</v>
      </c>
      <c r="R11" s="56">
        <f t="shared" ref="R11:R37" si="12">S11/B11*100</f>
        <v>0.4</v>
      </c>
      <c r="S11" s="54">
        <v>0.2</v>
      </c>
      <c r="T11" s="50">
        <f t="shared" ref="T11:T48" si="13">+(S11/$T$6)*100</f>
        <v>0.22222222222222221</v>
      </c>
      <c r="U11" s="51">
        <f t="shared" ref="U11:U37" si="14">V11/B11*100</f>
        <v>0</v>
      </c>
      <c r="V11" s="57">
        <v>0</v>
      </c>
      <c r="W11" s="58">
        <f t="shared" ref="W11:W37" si="15">X11/B11*100</f>
        <v>0.3</v>
      </c>
      <c r="X11" s="54">
        <v>0.15</v>
      </c>
      <c r="Y11" s="59">
        <f t="shared" ref="Y11:Y48" si="16">+(X11/$Y$6)*100</f>
        <v>0.3</v>
      </c>
      <c r="Z11" s="60">
        <f t="shared" ref="Z11:Z37" si="17">AA11/B11*100</f>
        <v>4.0000000000000001E-3</v>
      </c>
      <c r="AA11" s="54">
        <v>2E-3</v>
      </c>
      <c r="AB11" s="48">
        <f t="shared" ref="AB11:AB48" si="18">(AA11/$AB$6)*100</f>
        <v>3.3333333333333333E-2</v>
      </c>
      <c r="AE11" s="10"/>
      <c r="AF11" s="10"/>
      <c r="AG11" s="10"/>
      <c r="AH11" s="10"/>
      <c r="AI11" s="10"/>
      <c r="AJ11" s="10"/>
      <c r="AK11" s="10"/>
      <c r="AL11" s="10"/>
      <c r="AM11" s="10"/>
    </row>
    <row r="12" spans="1:39" x14ac:dyDescent="0.35">
      <c r="A12" s="44" t="s">
        <v>40</v>
      </c>
      <c r="B12" s="45">
        <v>80</v>
      </c>
      <c r="C12" s="46">
        <f t="shared" si="0"/>
        <v>11.687500000000002</v>
      </c>
      <c r="D12" s="47">
        <f t="shared" ref="D12" si="19">IF(AND(J12&lt;&gt;"",P12&lt;&gt;"",X12&lt;&gt;"",V12&lt;&gt;""),(P12+X12)*17+(J12*37)+(V12*8),"not complete")</f>
        <v>9.3500000000000014</v>
      </c>
      <c r="E12" s="48">
        <f t="shared" si="2"/>
        <v>0.11130952380952383</v>
      </c>
      <c r="F12" s="49">
        <f t="shared" si="3"/>
        <v>2.7500000000000004</v>
      </c>
      <c r="G12" s="47">
        <f t="shared" ref="G12" si="20">IF(AND(J12&lt;&gt;"",P12&lt;&gt;"",X12&lt;&gt;"",V12&lt;&gt;""),(P12+X12)*4+(J12*9)+(V12*2),"not complete")</f>
        <v>2.2000000000000002</v>
      </c>
      <c r="H12" s="50">
        <f t="shared" si="5"/>
        <v>0.11</v>
      </c>
      <c r="I12" s="51">
        <f t="shared" si="6"/>
        <v>0</v>
      </c>
      <c r="J12" s="52">
        <v>0</v>
      </c>
      <c r="K12" s="48">
        <f t="shared" si="7"/>
        <v>0</v>
      </c>
      <c r="L12" s="53">
        <f t="shared" si="8"/>
        <v>0</v>
      </c>
      <c r="M12" s="52">
        <v>0</v>
      </c>
      <c r="N12" s="50">
        <f t="shared" si="9"/>
        <v>0</v>
      </c>
      <c r="O12" s="51">
        <f t="shared" si="10"/>
        <v>0.375</v>
      </c>
      <c r="P12" s="54">
        <v>0.3</v>
      </c>
      <c r="Q12" s="55">
        <f t="shared" si="11"/>
        <v>0.11538461538461538</v>
      </c>
      <c r="R12" s="56">
        <f t="shared" si="12"/>
        <v>0.375</v>
      </c>
      <c r="S12" s="54">
        <v>0.3</v>
      </c>
      <c r="T12" s="50">
        <f t="shared" si="13"/>
        <v>0.33333333333333331</v>
      </c>
      <c r="U12" s="51">
        <f t="shared" si="14"/>
        <v>0</v>
      </c>
      <c r="V12" s="57">
        <v>0</v>
      </c>
      <c r="W12" s="58">
        <f t="shared" si="15"/>
        <v>0.3125</v>
      </c>
      <c r="X12" s="54">
        <v>0.25</v>
      </c>
      <c r="Y12" s="59">
        <f t="shared" si="16"/>
        <v>0.5</v>
      </c>
      <c r="Z12" s="60">
        <f t="shared" si="17"/>
        <v>2.5000000000000001E-3</v>
      </c>
      <c r="AA12" s="54">
        <v>2E-3</v>
      </c>
      <c r="AB12" s="48">
        <f t="shared" si="18"/>
        <v>3.3333333333333333E-2</v>
      </c>
      <c r="AE12" s="10"/>
      <c r="AF12" s="10"/>
      <c r="AG12" s="10"/>
      <c r="AH12" s="10"/>
      <c r="AI12" s="10"/>
      <c r="AJ12" s="10"/>
      <c r="AK12" s="10"/>
      <c r="AL12" s="10"/>
      <c r="AM12" s="10"/>
    </row>
    <row r="13" spans="1:39" x14ac:dyDescent="0.35">
      <c r="A13" s="44" t="s">
        <v>20</v>
      </c>
      <c r="B13" s="45">
        <v>50</v>
      </c>
      <c r="C13" s="46">
        <f t="shared" si="0"/>
        <v>0</v>
      </c>
      <c r="D13" s="47">
        <f t="shared" ref="D13:D21" si="21">IF(AND(J13&lt;&gt;"",P13&lt;&gt;"",X13&lt;&gt;"",V13&lt;&gt;""),(P13+X13)*17+(J13*37)+(V13*8),"not complete")</f>
        <v>0</v>
      </c>
      <c r="E13" s="48">
        <f t="shared" si="2"/>
        <v>0</v>
      </c>
      <c r="F13" s="49">
        <f t="shared" si="3"/>
        <v>0</v>
      </c>
      <c r="G13" s="47">
        <f t="shared" ref="G13:G26" si="22">IF(AND(J13&lt;&gt;"",P13&lt;&gt;"",X13&lt;&gt;"",V13&lt;&gt;""),(P13+X13)*4+(J13*9)+(V13*2),"not complete")</f>
        <v>0</v>
      </c>
      <c r="H13" s="50">
        <f t="shared" si="5"/>
        <v>0</v>
      </c>
      <c r="I13" s="51">
        <f t="shared" si="6"/>
        <v>0</v>
      </c>
      <c r="J13" s="54">
        <v>0</v>
      </c>
      <c r="K13" s="48">
        <f t="shared" si="7"/>
        <v>0</v>
      </c>
      <c r="L13" s="61">
        <f t="shared" si="8"/>
        <v>0</v>
      </c>
      <c r="M13" s="47">
        <v>0</v>
      </c>
      <c r="N13" s="62">
        <f t="shared" si="9"/>
        <v>0</v>
      </c>
      <c r="O13" s="51">
        <f t="shared" si="10"/>
        <v>0</v>
      </c>
      <c r="P13" s="54">
        <v>0</v>
      </c>
      <c r="Q13" s="55">
        <f t="shared" si="11"/>
        <v>0</v>
      </c>
      <c r="R13" s="56">
        <f t="shared" si="12"/>
        <v>0</v>
      </c>
      <c r="S13" s="54">
        <v>0</v>
      </c>
      <c r="T13" s="50">
        <f t="shared" si="13"/>
        <v>0</v>
      </c>
      <c r="U13" s="51">
        <f t="shared" si="14"/>
        <v>0</v>
      </c>
      <c r="V13" s="57">
        <v>0</v>
      </c>
      <c r="W13" s="58">
        <f t="shared" si="15"/>
        <v>0</v>
      </c>
      <c r="X13" s="54">
        <v>0</v>
      </c>
      <c r="Y13" s="59">
        <f t="shared" si="16"/>
        <v>0</v>
      </c>
      <c r="Z13" s="60">
        <f t="shared" si="17"/>
        <v>0</v>
      </c>
      <c r="AA13" s="54">
        <v>0</v>
      </c>
      <c r="AB13" s="48">
        <f t="shared" si="18"/>
        <v>0</v>
      </c>
      <c r="AE13" s="10"/>
      <c r="AF13" s="10"/>
      <c r="AG13" s="10"/>
      <c r="AH13" s="10"/>
      <c r="AI13" s="10"/>
      <c r="AJ13" s="10"/>
      <c r="AK13" s="10"/>
      <c r="AL13" s="10"/>
      <c r="AM13" s="10"/>
    </row>
    <row r="14" spans="1:39" x14ac:dyDescent="0.35">
      <c r="A14" s="44" t="s">
        <v>41</v>
      </c>
      <c r="B14" s="45">
        <v>200</v>
      </c>
      <c r="C14" s="46">
        <f t="shared" si="0"/>
        <v>69.460000000000008</v>
      </c>
      <c r="D14" s="47">
        <f t="shared" si="21"/>
        <v>138.92000000000002</v>
      </c>
      <c r="E14" s="48">
        <f t="shared" si="2"/>
        <v>1.6538095238095241</v>
      </c>
      <c r="F14" s="49">
        <f t="shared" si="3"/>
        <v>16.52</v>
      </c>
      <c r="G14" s="47">
        <f t="shared" si="22"/>
        <v>33.04</v>
      </c>
      <c r="H14" s="50">
        <f t="shared" si="5"/>
        <v>1.6519999999999999</v>
      </c>
      <c r="I14" s="51">
        <f t="shared" si="6"/>
        <v>0.6</v>
      </c>
      <c r="J14" s="52">
        <v>1.2</v>
      </c>
      <c r="K14" s="48">
        <f t="shared" si="7"/>
        <v>1.7142857142857144</v>
      </c>
      <c r="L14" s="61">
        <f t="shared" si="8"/>
        <v>0.38500000000000001</v>
      </c>
      <c r="M14" s="52">
        <v>0.77</v>
      </c>
      <c r="N14" s="62">
        <f t="shared" si="9"/>
        <v>3.85</v>
      </c>
      <c r="O14" s="63">
        <f t="shared" si="10"/>
        <v>1.6049999999999998</v>
      </c>
      <c r="P14" s="54">
        <v>3.21</v>
      </c>
      <c r="Q14" s="55">
        <f t="shared" si="11"/>
        <v>1.2346153846153844</v>
      </c>
      <c r="R14" s="56">
        <f t="shared" si="12"/>
        <v>1.6049999999999998</v>
      </c>
      <c r="S14" s="54">
        <v>3.21</v>
      </c>
      <c r="T14" s="50">
        <f t="shared" si="13"/>
        <v>3.5666666666666664</v>
      </c>
      <c r="U14" s="51">
        <f t="shared" si="14"/>
        <v>0</v>
      </c>
      <c r="V14" s="57">
        <v>0</v>
      </c>
      <c r="W14" s="58">
        <f t="shared" si="15"/>
        <v>1.175</v>
      </c>
      <c r="X14" s="54">
        <v>2.35</v>
      </c>
      <c r="Y14" s="59">
        <f t="shared" si="16"/>
        <v>4.7</v>
      </c>
      <c r="Z14" s="60">
        <f t="shared" si="17"/>
        <v>0.05</v>
      </c>
      <c r="AA14" s="54">
        <v>0.1</v>
      </c>
      <c r="AB14" s="48">
        <f t="shared" si="18"/>
        <v>1.6666666666666667</v>
      </c>
      <c r="AE14" s="10"/>
      <c r="AF14" s="10"/>
      <c r="AG14" s="10"/>
      <c r="AH14" s="10"/>
      <c r="AI14" s="10"/>
      <c r="AJ14" s="10"/>
      <c r="AK14" s="10"/>
      <c r="AL14" s="10"/>
      <c r="AM14" s="10"/>
    </row>
    <row r="15" spans="1:39" x14ac:dyDescent="0.35">
      <c r="A15" s="44" t="s">
        <v>42</v>
      </c>
      <c r="B15" s="45">
        <v>300</v>
      </c>
      <c r="C15" s="46">
        <f t="shared" si="0"/>
        <v>70.896666666666675</v>
      </c>
      <c r="D15" s="47">
        <f t="shared" si="21"/>
        <v>212.69000000000003</v>
      </c>
      <c r="E15" s="48">
        <f t="shared" si="2"/>
        <v>2.5320238095238099</v>
      </c>
      <c r="F15" s="49">
        <f t="shared" si="3"/>
        <v>16.86</v>
      </c>
      <c r="G15" s="47">
        <f t="shared" si="22"/>
        <v>50.58</v>
      </c>
      <c r="H15" s="50">
        <f t="shared" si="5"/>
        <v>2.5289999999999999</v>
      </c>
      <c r="I15" s="51">
        <f t="shared" si="6"/>
        <v>0.60666666666666669</v>
      </c>
      <c r="J15" s="52">
        <v>1.82</v>
      </c>
      <c r="K15" s="48">
        <f t="shared" si="7"/>
        <v>2.6</v>
      </c>
      <c r="L15" s="61">
        <f t="shared" si="8"/>
        <v>0.39333333333333331</v>
      </c>
      <c r="M15" s="52">
        <v>1.18</v>
      </c>
      <c r="N15" s="62">
        <f t="shared" si="9"/>
        <v>5.8999999999999995</v>
      </c>
      <c r="O15" s="63">
        <f t="shared" si="10"/>
        <v>1.6466666666666667</v>
      </c>
      <c r="P15" s="54">
        <v>4.9400000000000004</v>
      </c>
      <c r="Q15" s="55">
        <f t="shared" si="11"/>
        <v>1.9000000000000004</v>
      </c>
      <c r="R15" s="56">
        <f t="shared" si="12"/>
        <v>1.6466666666666667</v>
      </c>
      <c r="S15" s="54">
        <v>4.9400000000000004</v>
      </c>
      <c r="T15" s="50">
        <f t="shared" si="13"/>
        <v>5.4888888888888889</v>
      </c>
      <c r="U15" s="51">
        <f t="shared" si="14"/>
        <v>0</v>
      </c>
      <c r="V15" s="57">
        <v>0</v>
      </c>
      <c r="W15" s="58">
        <f t="shared" si="15"/>
        <v>1.2033333333333334</v>
      </c>
      <c r="X15" s="54">
        <v>3.61</v>
      </c>
      <c r="Y15" s="59">
        <f t="shared" si="16"/>
        <v>7.22</v>
      </c>
      <c r="Z15" s="60">
        <f t="shared" si="17"/>
        <v>5.2666666666666674E-2</v>
      </c>
      <c r="AA15" s="54">
        <v>0.158</v>
      </c>
      <c r="AB15" s="48">
        <f t="shared" si="18"/>
        <v>2.6333333333333333</v>
      </c>
      <c r="AE15" s="10"/>
      <c r="AF15" s="10"/>
      <c r="AG15" s="10"/>
      <c r="AH15" s="10"/>
      <c r="AI15" s="10"/>
      <c r="AJ15" s="10"/>
      <c r="AK15" s="10"/>
      <c r="AL15" s="10"/>
      <c r="AM15" s="10"/>
    </row>
    <row r="16" spans="1:39" x14ac:dyDescent="0.35">
      <c r="A16" s="44" t="s">
        <v>43</v>
      </c>
      <c r="B16" s="45">
        <v>400</v>
      </c>
      <c r="C16" s="46">
        <f t="shared" si="0"/>
        <v>69.8</v>
      </c>
      <c r="D16" s="47">
        <f t="shared" si="21"/>
        <v>279.2</v>
      </c>
      <c r="E16" s="48">
        <f t="shared" si="2"/>
        <v>3.323809523809524</v>
      </c>
      <c r="F16" s="49">
        <f t="shared" si="3"/>
        <v>16.599999999999998</v>
      </c>
      <c r="G16" s="47">
        <f t="shared" si="22"/>
        <v>66.399999999999991</v>
      </c>
      <c r="H16" s="50">
        <f t="shared" si="5"/>
        <v>3.3199999999999994</v>
      </c>
      <c r="I16" s="51">
        <f t="shared" si="6"/>
        <v>0.6</v>
      </c>
      <c r="J16" s="54">
        <v>2.4</v>
      </c>
      <c r="K16" s="48">
        <f t="shared" si="7"/>
        <v>3.4285714285714288</v>
      </c>
      <c r="L16" s="61">
        <f t="shared" si="8"/>
        <v>0.4</v>
      </c>
      <c r="M16" s="47">
        <v>1.6</v>
      </c>
      <c r="N16" s="62">
        <f t="shared" si="9"/>
        <v>8</v>
      </c>
      <c r="O16" s="63">
        <f t="shared" si="10"/>
        <v>1.6</v>
      </c>
      <c r="P16" s="54">
        <v>6.4</v>
      </c>
      <c r="Q16" s="55">
        <f t="shared" si="11"/>
        <v>2.4615384615384617</v>
      </c>
      <c r="R16" s="56">
        <f t="shared" si="12"/>
        <v>1.6</v>
      </c>
      <c r="S16" s="54">
        <v>6.4</v>
      </c>
      <c r="T16" s="50">
        <f t="shared" si="13"/>
        <v>7.1111111111111107</v>
      </c>
      <c r="U16" s="51">
        <f t="shared" si="14"/>
        <v>0</v>
      </c>
      <c r="V16" s="57">
        <v>0</v>
      </c>
      <c r="W16" s="58">
        <f t="shared" si="15"/>
        <v>1.2</v>
      </c>
      <c r="X16" s="54">
        <v>4.8</v>
      </c>
      <c r="Y16" s="59">
        <f t="shared" si="16"/>
        <v>9.6</v>
      </c>
      <c r="Z16" s="60">
        <f t="shared" si="17"/>
        <v>0.05</v>
      </c>
      <c r="AA16" s="54">
        <v>0.2</v>
      </c>
      <c r="AB16" s="48">
        <f t="shared" si="18"/>
        <v>3.3333333333333335</v>
      </c>
      <c r="AE16" s="10"/>
      <c r="AF16" s="10"/>
      <c r="AG16" s="10"/>
      <c r="AH16" s="10"/>
      <c r="AI16" s="10"/>
      <c r="AJ16" s="10"/>
      <c r="AK16" s="10"/>
      <c r="AL16" s="10"/>
      <c r="AM16" s="10"/>
    </row>
    <row r="17" spans="1:39" x14ac:dyDescent="0.35">
      <c r="A17" s="44" t="s">
        <v>21</v>
      </c>
      <c r="B17" s="45">
        <v>320</v>
      </c>
      <c r="C17" s="46">
        <f t="shared" si="0"/>
        <v>81.793750000000003</v>
      </c>
      <c r="D17" s="47">
        <f t="shared" si="21"/>
        <v>261.74</v>
      </c>
      <c r="E17" s="48">
        <f t="shared" si="2"/>
        <v>3.1159523809523813</v>
      </c>
      <c r="F17" s="49">
        <f t="shared" si="3"/>
        <v>19.446874999999999</v>
      </c>
      <c r="G17" s="47">
        <f t="shared" si="22"/>
        <v>62.23</v>
      </c>
      <c r="H17" s="50">
        <f t="shared" si="5"/>
        <v>3.1114999999999995</v>
      </c>
      <c r="I17" s="51">
        <f t="shared" si="6"/>
        <v>0.68437499999999996</v>
      </c>
      <c r="J17" s="54">
        <v>2.19</v>
      </c>
      <c r="K17" s="48">
        <f t="shared" si="7"/>
        <v>3.1285714285714286</v>
      </c>
      <c r="L17" s="61">
        <f t="shared" si="8"/>
        <v>0.44999999999999996</v>
      </c>
      <c r="M17" s="47">
        <v>1.44</v>
      </c>
      <c r="N17" s="62">
        <f t="shared" si="9"/>
        <v>7.1999999999999993</v>
      </c>
      <c r="O17" s="63">
        <f t="shared" si="10"/>
        <v>1.9312499999999999</v>
      </c>
      <c r="P17" s="54">
        <v>6.18</v>
      </c>
      <c r="Q17" s="55">
        <f t="shared" si="11"/>
        <v>2.3769230769230769</v>
      </c>
      <c r="R17" s="56">
        <f t="shared" si="12"/>
        <v>1.96875</v>
      </c>
      <c r="S17" s="54">
        <v>6.3</v>
      </c>
      <c r="T17" s="50">
        <f t="shared" si="13"/>
        <v>6.9999999999999991</v>
      </c>
      <c r="U17" s="51">
        <f t="shared" si="14"/>
        <v>0</v>
      </c>
      <c r="V17" s="57">
        <v>0</v>
      </c>
      <c r="W17" s="58">
        <f t="shared" si="15"/>
        <v>1.390625</v>
      </c>
      <c r="X17" s="54">
        <v>4.45</v>
      </c>
      <c r="Y17" s="59">
        <f t="shared" si="16"/>
        <v>8.9</v>
      </c>
      <c r="Z17" s="60">
        <f t="shared" si="17"/>
        <v>5.6249999999999994E-2</v>
      </c>
      <c r="AA17" s="54">
        <v>0.18</v>
      </c>
      <c r="AB17" s="48">
        <f t="shared" si="18"/>
        <v>3</v>
      </c>
      <c r="AE17" s="10"/>
      <c r="AF17" s="10"/>
      <c r="AG17" s="10"/>
      <c r="AH17" s="10"/>
      <c r="AI17" s="10"/>
      <c r="AJ17" s="10"/>
      <c r="AK17" s="10"/>
      <c r="AL17" s="10"/>
      <c r="AM17" s="10"/>
    </row>
    <row r="18" spans="1:39" x14ac:dyDescent="0.35">
      <c r="A18" s="44" t="s">
        <v>44</v>
      </c>
      <c r="B18" s="45">
        <v>420</v>
      </c>
      <c r="C18" s="46">
        <f t="shared" si="0"/>
        <v>84.740476190476187</v>
      </c>
      <c r="D18" s="47">
        <f t="shared" si="21"/>
        <v>355.90999999999997</v>
      </c>
      <c r="E18" s="48">
        <f t="shared" si="2"/>
        <v>4.2370238095238095</v>
      </c>
      <c r="F18" s="49">
        <f t="shared" si="3"/>
        <v>20.147619047619049</v>
      </c>
      <c r="G18" s="47">
        <f t="shared" si="22"/>
        <v>84.62</v>
      </c>
      <c r="H18" s="50">
        <f t="shared" si="5"/>
        <v>4.2309999999999999</v>
      </c>
      <c r="I18" s="51">
        <f t="shared" si="6"/>
        <v>0.70952380952380956</v>
      </c>
      <c r="J18" s="54">
        <v>2.98</v>
      </c>
      <c r="K18" s="48">
        <f t="shared" si="7"/>
        <v>4.2571428571428571</v>
      </c>
      <c r="L18" s="61">
        <f t="shared" si="8"/>
        <v>0.47142857142857142</v>
      </c>
      <c r="M18" s="47">
        <v>1.98</v>
      </c>
      <c r="N18" s="62">
        <f t="shared" si="9"/>
        <v>9.9</v>
      </c>
      <c r="O18" s="63">
        <f t="shared" si="10"/>
        <v>2</v>
      </c>
      <c r="P18" s="54">
        <v>8.4</v>
      </c>
      <c r="Q18" s="55">
        <f t="shared" si="11"/>
        <v>3.2307692307692308</v>
      </c>
      <c r="R18" s="56">
        <f t="shared" si="12"/>
        <v>2</v>
      </c>
      <c r="S18" s="54">
        <v>8.4</v>
      </c>
      <c r="T18" s="50">
        <f t="shared" si="13"/>
        <v>9.3333333333333339</v>
      </c>
      <c r="U18" s="51">
        <f t="shared" si="14"/>
        <v>0</v>
      </c>
      <c r="V18" s="57">
        <v>0</v>
      </c>
      <c r="W18" s="58">
        <f t="shared" si="15"/>
        <v>1.4404761904761905</v>
      </c>
      <c r="X18" s="54">
        <v>6.05</v>
      </c>
      <c r="Y18" s="59">
        <f t="shared" si="16"/>
        <v>12.1</v>
      </c>
      <c r="Z18" s="60">
        <f t="shared" si="17"/>
        <v>5.7142857142857134E-2</v>
      </c>
      <c r="AA18" s="54">
        <v>0.24</v>
      </c>
      <c r="AB18" s="48">
        <f t="shared" si="18"/>
        <v>4</v>
      </c>
      <c r="AE18" s="10"/>
      <c r="AF18" s="10"/>
      <c r="AG18" s="10"/>
      <c r="AH18" s="10"/>
      <c r="AI18" s="10"/>
      <c r="AJ18" s="10"/>
      <c r="AK18" s="10"/>
      <c r="AL18" s="10"/>
      <c r="AM18" s="10"/>
    </row>
    <row r="19" spans="1:39" x14ac:dyDescent="0.35">
      <c r="A19" s="44" t="s">
        <v>22</v>
      </c>
      <c r="B19" s="45">
        <v>200</v>
      </c>
      <c r="C19" s="46">
        <f t="shared" si="0"/>
        <v>107.59999999999998</v>
      </c>
      <c r="D19" s="47">
        <f t="shared" si="21"/>
        <v>215.2</v>
      </c>
      <c r="E19" s="48">
        <f t="shared" si="2"/>
        <v>2.5619047619047617</v>
      </c>
      <c r="F19" s="49">
        <f t="shared" si="3"/>
        <v>25.7</v>
      </c>
      <c r="G19" s="47">
        <f t="shared" si="22"/>
        <v>51.400000000000006</v>
      </c>
      <c r="H19" s="50">
        <f t="shared" si="5"/>
        <v>2.5700000000000003</v>
      </c>
      <c r="I19" s="51">
        <f t="shared" si="6"/>
        <v>1.3</v>
      </c>
      <c r="J19" s="54">
        <v>2.6</v>
      </c>
      <c r="K19" s="48">
        <f t="shared" si="7"/>
        <v>3.7142857142857144</v>
      </c>
      <c r="L19" s="61">
        <f t="shared" si="8"/>
        <v>0</v>
      </c>
      <c r="M19" s="47">
        <v>0</v>
      </c>
      <c r="N19" s="62">
        <f t="shared" si="9"/>
        <v>0</v>
      </c>
      <c r="O19" s="63">
        <f t="shared" si="10"/>
        <v>2</v>
      </c>
      <c r="P19" s="54">
        <v>4</v>
      </c>
      <c r="Q19" s="55">
        <f t="shared" si="11"/>
        <v>1.5384615384615385</v>
      </c>
      <c r="R19" s="56">
        <f t="shared" si="12"/>
        <v>0</v>
      </c>
      <c r="S19" s="54">
        <v>0</v>
      </c>
      <c r="T19" s="50">
        <f t="shared" si="13"/>
        <v>0</v>
      </c>
      <c r="U19" s="51">
        <f t="shared" si="14"/>
        <v>0</v>
      </c>
      <c r="V19" s="57">
        <v>0</v>
      </c>
      <c r="W19" s="58">
        <f t="shared" si="15"/>
        <v>1.5</v>
      </c>
      <c r="X19" s="54">
        <v>3</v>
      </c>
      <c r="Y19" s="59">
        <f t="shared" si="16"/>
        <v>6</v>
      </c>
      <c r="Z19" s="60">
        <f t="shared" si="17"/>
        <v>0.05</v>
      </c>
      <c r="AA19" s="54">
        <v>0.1</v>
      </c>
      <c r="AB19" s="48">
        <f t="shared" si="18"/>
        <v>1.6666666666666667</v>
      </c>
      <c r="AE19" s="10"/>
      <c r="AF19" s="10"/>
      <c r="AG19" s="10"/>
      <c r="AH19" s="10"/>
      <c r="AI19" s="10"/>
      <c r="AJ19" s="10"/>
      <c r="AK19" s="10"/>
      <c r="AL19" s="10"/>
      <c r="AM19" s="10"/>
    </row>
    <row r="20" spans="1:39" x14ac:dyDescent="0.35">
      <c r="A20" s="44" t="s">
        <v>23</v>
      </c>
      <c r="B20" s="45">
        <v>300</v>
      </c>
      <c r="C20" s="46">
        <f t="shared" si="0"/>
        <v>108.83333333333334</v>
      </c>
      <c r="D20" s="47">
        <f t="shared" si="21"/>
        <v>326.5</v>
      </c>
      <c r="E20" s="48">
        <f t="shared" si="2"/>
        <v>3.8869047619047623</v>
      </c>
      <c r="F20" s="49">
        <f t="shared" si="3"/>
        <v>26</v>
      </c>
      <c r="G20" s="47">
        <f t="shared" si="22"/>
        <v>78</v>
      </c>
      <c r="H20" s="50">
        <f t="shared" si="5"/>
        <v>3.9</v>
      </c>
      <c r="I20" s="51">
        <f t="shared" si="6"/>
        <v>1.3333333333333335</v>
      </c>
      <c r="J20" s="54">
        <v>4</v>
      </c>
      <c r="K20" s="48">
        <f t="shared" si="7"/>
        <v>5.7142857142857144</v>
      </c>
      <c r="L20" s="61">
        <f t="shared" si="8"/>
        <v>0</v>
      </c>
      <c r="M20" s="47">
        <v>0</v>
      </c>
      <c r="N20" s="62">
        <f t="shared" si="9"/>
        <v>0</v>
      </c>
      <c r="O20" s="63">
        <f t="shared" si="10"/>
        <v>2</v>
      </c>
      <c r="P20" s="54">
        <v>6</v>
      </c>
      <c r="Q20" s="55">
        <f t="shared" si="11"/>
        <v>2.3076923076923079</v>
      </c>
      <c r="R20" s="56">
        <f t="shared" si="12"/>
        <v>0</v>
      </c>
      <c r="S20" s="54">
        <v>0</v>
      </c>
      <c r="T20" s="50">
        <f t="shared" si="13"/>
        <v>0</v>
      </c>
      <c r="U20" s="51">
        <f t="shared" si="14"/>
        <v>0</v>
      </c>
      <c r="V20" s="57">
        <v>0</v>
      </c>
      <c r="W20" s="58">
        <f t="shared" si="15"/>
        <v>1.5</v>
      </c>
      <c r="X20" s="54">
        <v>4.5</v>
      </c>
      <c r="Y20" s="59">
        <f t="shared" si="16"/>
        <v>9</v>
      </c>
      <c r="Z20" s="60">
        <f t="shared" si="17"/>
        <v>5.3333333333333337E-2</v>
      </c>
      <c r="AA20" s="54">
        <v>0.16</v>
      </c>
      <c r="AB20" s="48">
        <f t="shared" si="18"/>
        <v>2.666666666666667</v>
      </c>
      <c r="AE20" s="10"/>
      <c r="AF20" s="10"/>
      <c r="AG20" s="10"/>
      <c r="AH20" s="10"/>
      <c r="AI20" s="10"/>
      <c r="AJ20" s="10"/>
      <c r="AK20" s="10"/>
      <c r="AL20" s="10"/>
      <c r="AM20" s="10"/>
    </row>
    <row r="21" spans="1:39" x14ac:dyDescent="0.35">
      <c r="A21" s="44" t="s">
        <v>24</v>
      </c>
      <c r="B21" s="45">
        <v>400</v>
      </c>
      <c r="C21" s="46">
        <f t="shared" si="0"/>
        <v>105.75000000000001</v>
      </c>
      <c r="D21" s="47">
        <f t="shared" si="21"/>
        <v>423</v>
      </c>
      <c r="E21" s="48">
        <f t="shared" si="2"/>
        <v>5.0357142857142856</v>
      </c>
      <c r="F21" s="49">
        <f t="shared" si="3"/>
        <v>25.25</v>
      </c>
      <c r="G21" s="47">
        <f t="shared" si="22"/>
        <v>101</v>
      </c>
      <c r="H21" s="50">
        <f t="shared" si="5"/>
        <v>5.0500000000000007</v>
      </c>
      <c r="I21" s="51">
        <f t="shared" si="6"/>
        <v>1.25</v>
      </c>
      <c r="J21" s="52">
        <v>5</v>
      </c>
      <c r="K21" s="48">
        <f t="shared" si="7"/>
        <v>7.1428571428571423</v>
      </c>
      <c r="L21" s="61">
        <f t="shared" si="8"/>
        <v>0</v>
      </c>
      <c r="M21" s="47">
        <v>0</v>
      </c>
      <c r="N21" s="62">
        <f t="shared" si="9"/>
        <v>0</v>
      </c>
      <c r="O21" s="63">
        <f t="shared" si="10"/>
        <v>2</v>
      </c>
      <c r="P21" s="54">
        <v>8</v>
      </c>
      <c r="Q21" s="55">
        <f t="shared" si="11"/>
        <v>3.0769230769230771</v>
      </c>
      <c r="R21" s="56">
        <f t="shared" si="12"/>
        <v>0</v>
      </c>
      <c r="S21" s="54">
        <v>0</v>
      </c>
      <c r="T21" s="50">
        <f t="shared" si="13"/>
        <v>0</v>
      </c>
      <c r="U21" s="51">
        <f t="shared" si="14"/>
        <v>0</v>
      </c>
      <c r="V21" s="57">
        <v>0</v>
      </c>
      <c r="W21" s="58">
        <f t="shared" si="15"/>
        <v>1.5</v>
      </c>
      <c r="X21" s="54">
        <v>6</v>
      </c>
      <c r="Y21" s="59">
        <f t="shared" si="16"/>
        <v>12</v>
      </c>
      <c r="Z21" s="60">
        <f t="shared" si="17"/>
        <v>0.05</v>
      </c>
      <c r="AA21" s="54">
        <v>0.2</v>
      </c>
      <c r="AB21" s="48">
        <f t="shared" si="18"/>
        <v>3.3333333333333335</v>
      </c>
      <c r="AE21" s="10"/>
      <c r="AF21" s="10"/>
      <c r="AG21" s="10"/>
      <c r="AH21" s="10"/>
      <c r="AI21" s="10"/>
      <c r="AJ21" s="10"/>
      <c r="AK21" s="10"/>
      <c r="AL21" s="10"/>
      <c r="AM21" s="10"/>
    </row>
    <row r="22" spans="1:39" x14ac:dyDescent="0.35">
      <c r="A22" s="44" t="s">
        <v>59</v>
      </c>
      <c r="B22" s="45">
        <v>270</v>
      </c>
      <c r="C22" s="46">
        <f t="shared" si="0"/>
        <v>100.68148148148148</v>
      </c>
      <c r="D22" s="47">
        <f t="shared" ref="D22:D23" si="23">IF(AND(J22&lt;&gt;"",P22&lt;&gt;"",X22&lt;&gt;"",V22&lt;&gt;""),(P22+X22)*17+(J22*37)+(V22*8),"not complete")</f>
        <v>271.84000000000003</v>
      </c>
      <c r="E22" s="48">
        <f t="shared" si="2"/>
        <v>3.2361904761904765</v>
      </c>
      <c r="F22" s="49">
        <f t="shared" si="3"/>
        <v>23.937037037037033</v>
      </c>
      <c r="G22" s="47">
        <f t="shared" si="22"/>
        <v>64.63</v>
      </c>
      <c r="H22" s="50">
        <f t="shared" si="5"/>
        <v>3.2314999999999996</v>
      </c>
      <c r="I22" s="51">
        <f t="shared" si="6"/>
        <v>0.84074074074074068</v>
      </c>
      <c r="J22" s="52">
        <v>2.27</v>
      </c>
      <c r="K22" s="48">
        <f t="shared" si="7"/>
        <v>3.2428571428571433</v>
      </c>
      <c r="L22" s="61">
        <f t="shared" si="8"/>
        <v>0.55185185185185182</v>
      </c>
      <c r="M22" s="47">
        <v>1.49</v>
      </c>
      <c r="N22" s="62">
        <f t="shared" si="9"/>
        <v>7.4499999999999993</v>
      </c>
      <c r="O22" s="63">
        <f t="shared" si="10"/>
        <v>2.3777777777777778</v>
      </c>
      <c r="P22" s="54">
        <v>6.42</v>
      </c>
      <c r="Q22" s="55">
        <f t="shared" si="11"/>
        <v>2.4692307692307689</v>
      </c>
      <c r="R22" s="56">
        <f t="shared" si="12"/>
        <v>2.3777777777777778</v>
      </c>
      <c r="S22" s="54">
        <v>6.42</v>
      </c>
      <c r="T22" s="50">
        <f t="shared" si="13"/>
        <v>7.1333333333333329</v>
      </c>
      <c r="U22" s="51">
        <f t="shared" si="14"/>
        <v>0</v>
      </c>
      <c r="V22" s="57">
        <v>0</v>
      </c>
      <c r="W22" s="58">
        <f t="shared" si="15"/>
        <v>1.7148148148148148</v>
      </c>
      <c r="X22" s="54">
        <v>4.63</v>
      </c>
      <c r="Y22" s="59">
        <f t="shared" si="16"/>
        <v>9.26</v>
      </c>
      <c r="Z22" s="60">
        <f t="shared" si="17"/>
        <v>6.6666666666666666E-2</v>
      </c>
      <c r="AA22" s="54">
        <v>0.18</v>
      </c>
      <c r="AB22" s="48">
        <f t="shared" si="18"/>
        <v>3</v>
      </c>
      <c r="AE22" s="10"/>
      <c r="AF22" s="10"/>
      <c r="AG22" s="10"/>
      <c r="AH22" s="10"/>
      <c r="AI22" s="10"/>
      <c r="AJ22" s="10"/>
      <c r="AK22" s="10"/>
      <c r="AL22" s="10"/>
      <c r="AM22" s="10"/>
    </row>
    <row r="23" spans="1:39" x14ac:dyDescent="0.35">
      <c r="A23" s="44" t="s">
        <v>60</v>
      </c>
      <c r="B23" s="45">
        <v>320</v>
      </c>
      <c r="C23" s="46">
        <f t="shared" si="0"/>
        <v>95.324999999999989</v>
      </c>
      <c r="D23" s="47">
        <f t="shared" si="23"/>
        <v>305.03999999999996</v>
      </c>
      <c r="E23" s="48">
        <f t="shared" si="2"/>
        <v>3.6314285714285708</v>
      </c>
      <c r="F23" s="49">
        <f t="shared" si="3"/>
        <v>22.665624999999999</v>
      </c>
      <c r="G23" s="47">
        <f t="shared" si="22"/>
        <v>72.53</v>
      </c>
      <c r="H23" s="50">
        <f t="shared" si="5"/>
        <v>3.6265000000000001</v>
      </c>
      <c r="I23" s="51">
        <f t="shared" si="6"/>
        <v>0.80312499999999998</v>
      </c>
      <c r="J23" s="52">
        <v>2.57</v>
      </c>
      <c r="K23" s="48">
        <f t="shared" si="7"/>
        <v>3.6714285714285713</v>
      </c>
      <c r="L23" s="61">
        <f t="shared" si="8"/>
        <v>0.52499999999999991</v>
      </c>
      <c r="M23" s="47">
        <v>1.68</v>
      </c>
      <c r="N23" s="62">
        <f t="shared" si="9"/>
        <v>8.3999999999999986</v>
      </c>
      <c r="O23" s="63">
        <f t="shared" si="10"/>
        <v>2.2406250000000001</v>
      </c>
      <c r="P23" s="54">
        <v>7.17</v>
      </c>
      <c r="Q23" s="55">
        <f t="shared" si="11"/>
        <v>2.7576923076923077</v>
      </c>
      <c r="R23" s="56">
        <f t="shared" si="12"/>
        <v>2.2406250000000001</v>
      </c>
      <c r="S23" s="54">
        <v>7.17</v>
      </c>
      <c r="T23" s="50">
        <f t="shared" si="13"/>
        <v>7.9666666666666668</v>
      </c>
      <c r="U23" s="51">
        <f t="shared" si="14"/>
        <v>0</v>
      </c>
      <c r="V23" s="57">
        <v>0</v>
      </c>
      <c r="W23" s="58">
        <f t="shared" si="15"/>
        <v>1.6187500000000001</v>
      </c>
      <c r="X23" s="54">
        <v>5.18</v>
      </c>
      <c r="Y23" s="59">
        <f t="shared" si="16"/>
        <v>10.36</v>
      </c>
      <c r="Z23" s="60">
        <f t="shared" si="17"/>
        <v>6.5624999999999989E-2</v>
      </c>
      <c r="AA23" s="54">
        <v>0.21</v>
      </c>
      <c r="AB23" s="48">
        <f t="shared" si="18"/>
        <v>3.4999999999999996</v>
      </c>
      <c r="AE23" s="10"/>
      <c r="AF23" s="10"/>
      <c r="AG23" s="10"/>
      <c r="AH23" s="10"/>
      <c r="AI23" s="10"/>
      <c r="AJ23" s="10"/>
      <c r="AK23" s="10"/>
      <c r="AL23" s="10"/>
      <c r="AM23" s="10"/>
    </row>
    <row r="24" spans="1:39" ht="13.25" customHeight="1" x14ac:dyDescent="0.35">
      <c r="A24" s="64" t="s">
        <v>45</v>
      </c>
      <c r="B24" s="45">
        <v>440</v>
      </c>
      <c r="C24" s="46">
        <f t="shared" si="0"/>
        <v>91.181818181818173</v>
      </c>
      <c r="D24" s="47">
        <f t="shared" ref="D24" si="24">IF(AND(J24&lt;&gt;"",P24&lt;&gt;"",X24&lt;&gt;"",V24&lt;&gt;""),(P24+X24)*17+(J24*37)+(V24*8),"not complete")</f>
        <v>401.2</v>
      </c>
      <c r="E24" s="48">
        <f t="shared" si="2"/>
        <v>4.7761904761904761</v>
      </c>
      <c r="F24" s="49">
        <f t="shared" si="3"/>
        <v>21.68181818181818</v>
      </c>
      <c r="G24" s="47">
        <f t="shared" si="22"/>
        <v>95.399999999999991</v>
      </c>
      <c r="H24" s="50">
        <f t="shared" si="5"/>
        <v>4.7699999999999996</v>
      </c>
      <c r="I24" s="51">
        <f t="shared" si="6"/>
        <v>0.77272727272727271</v>
      </c>
      <c r="J24" s="54">
        <v>3.4</v>
      </c>
      <c r="K24" s="48">
        <f t="shared" si="7"/>
        <v>4.8571428571428568</v>
      </c>
      <c r="L24" s="61">
        <f t="shared" si="8"/>
        <v>0.5022727272727272</v>
      </c>
      <c r="M24" s="47">
        <v>2.21</v>
      </c>
      <c r="N24" s="62">
        <f t="shared" si="9"/>
        <v>11.05</v>
      </c>
      <c r="O24" s="63">
        <f t="shared" si="10"/>
        <v>2.1340909090909093</v>
      </c>
      <c r="P24" s="54">
        <v>9.39</v>
      </c>
      <c r="Q24" s="55">
        <f t="shared" si="11"/>
        <v>3.611538461538462</v>
      </c>
      <c r="R24" s="56">
        <f t="shared" si="12"/>
        <v>2.1340909090909093</v>
      </c>
      <c r="S24" s="54">
        <v>9.39</v>
      </c>
      <c r="T24" s="50">
        <f t="shared" si="13"/>
        <v>10.433333333333334</v>
      </c>
      <c r="U24" s="51">
        <f t="shared" si="14"/>
        <v>0</v>
      </c>
      <c r="V24" s="57">
        <v>0</v>
      </c>
      <c r="W24" s="58">
        <f t="shared" si="15"/>
        <v>1.5477272727272726</v>
      </c>
      <c r="X24" s="54">
        <v>6.81</v>
      </c>
      <c r="Y24" s="59">
        <f t="shared" si="16"/>
        <v>13.62</v>
      </c>
      <c r="Z24" s="60">
        <f t="shared" si="17"/>
        <v>6.5909090909090903E-2</v>
      </c>
      <c r="AA24" s="54">
        <v>0.28999999999999998</v>
      </c>
      <c r="AB24" s="48">
        <f t="shared" si="18"/>
        <v>4.833333333333333</v>
      </c>
      <c r="AE24" s="10"/>
      <c r="AF24" s="10"/>
      <c r="AG24" s="10"/>
      <c r="AH24" s="10"/>
      <c r="AI24" s="10"/>
      <c r="AJ24" s="10"/>
      <c r="AK24" s="10"/>
      <c r="AL24" s="10"/>
      <c r="AM24" s="10"/>
    </row>
    <row r="25" spans="1:39" ht="13.25" customHeight="1" x14ac:dyDescent="0.35">
      <c r="A25" s="64" t="s">
        <v>25</v>
      </c>
      <c r="B25" s="45">
        <v>320</v>
      </c>
      <c r="C25" s="46">
        <f t="shared" si="0"/>
        <v>292.71250000000003</v>
      </c>
      <c r="D25" s="47">
        <f t="shared" ref="D25:D31" si="25">IF(AND(J25&lt;&gt;"",P25&lt;&gt;"",X25&lt;&gt;"",V25&lt;&gt;""),(P25+X25)*17+(J25*37)+(V25*8),"not complete")</f>
        <v>936.68000000000006</v>
      </c>
      <c r="E25" s="48">
        <f t="shared" si="2"/>
        <v>11.150952380952383</v>
      </c>
      <c r="F25" s="49">
        <f t="shared" si="3"/>
        <v>69.659375000000011</v>
      </c>
      <c r="G25" s="47">
        <f t="shared" si="22"/>
        <v>222.91000000000003</v>
      </c>
      <c r="H25" s="50">
        <f t="shared" si="5"/>
        <v>11.145500000000002</v>
      </c>
      <c r="I25" s="51">
        <f t="shared" si="6"/>
        <v>2.6718750000000004</v>
      </c>
      <c r="J25" s="54">
        <v>8.5500000000000007</v>
      </c>
      <c r="K25" s="48">
        <f t="shared" si="7"/>
        <v>12.214285714285715</v>
      </c>
      <c r="L25" s="61">
        <f t="shared" si="8"/>
        <v>1.6687500000000002</v>
      </c>
      <c r="M25" s="47">
        <v>5.34</v>
      </c>
      <c r="N25" s="62">
        <f t="shared" si="9"/>
        <v>26.700000000000003</v>
      </c>
      <c r="O25" s="63">
        <f t="shared" si="10"/>
        <v>9.1343750000000004</v>
      </c>
      <c r="P25" s="54">
        <v>29.23</v>
      </c>
      <c r="Q25" s="55">
        <f t="shared" si="11"/>
        <v>11.242307692307692</v>
      </c>
      <c r="R25" s="56">
        <f t="shared" si="12"/>
        <v>6.703125</v>
      </c>
      <c r="S25" s="54">
        <v>21.45</v>
      </c>
      <c r="T25" s="50">
        <f t="shared" si="13"/>
        <v>23.833333333333332</v>
      </c>
      <c r="U25" s="51">
        <f t="shared" si="14"/>
        <v>0</v>
      </c>
      <c r="V25" s="57">
        <v>0</v>
      </c>
      <c r="W25" s="58">
        <f t="shared" si="15"/>
        <v>2.2687499999999998</v>
      </c>
      <c r="X25" s="54">
        <v>7.26</v>
      </c>
      <c r="Y25" s="59">
        <f t="shared" si="16"/>
        <v>14.52</v>
      </c>
      <c r="Z25" s="60">
        <f t="shared" si="17"/>
        <v>0.10625000000000001</v>
      </c>
      <c r="AA25" s="54">
        <v>0.34</v>
      </c>
      <c r="AB25" s="48">
        <f t="shared" si="18"/>
        <v>5.666666666666667</v>
      </c>
      <c r="AE25" s="10"/>
      <c r="AF25" s="10"/>
      <c r="AG25" s="10"/>
      <c r="AH25" s="10"/>
      <c r="AI25" s="10"/>
      <c r="AJ25" s="10"/>
      <c r="AK25" s="10"/>
      <c r="AL25" s="10"/>
      <c r="AM25" s="10"/>
    </row>
    <row r="26" spans="1:39" ht="13.25" customHeight="1" x14ac:dyDescent="0.35">
      <c r="A26" s="64" t="s">
        <v>56</v>
      </c>
      <c r="B26" s="45">
        <v>420</v>
      </c>
      <c r="C26" s="46">
        <v>293</v>
      </c>
      <c r="D26" s="47">
        <f t="shared" si="25"/>
        <v>1103.2399999999998</v>
      </c>
      <c r="E26" s="48">
        <f t="shared" si="2"/>
        <v>13.13380952380952</v>
      </c>
      <c r="F26" s="49">
        <v>70</v>
      </c>
      <c r="G26" s="47">
        <f t="shared" si="22"/>
        <v>262.72999999999996</v>
      </c>
      <c r="H26" s="50">
        <f t="shared" si="5"/>
        <v>13.136499999999998</v>
      </c>
      <c r="I26" s="51">
        <f t="shared" si="6"/>
        <v>2.5452380952380951</v>
      </c>
      <c r="J26" s="54">
        <v>10.69</v>
      </c>
      <c r="K26" s="48">
        <f t="shared" si="7"/>
        <v>15.271428571428572</v>
      </c>
      <c r="L26" s="61">
        <f t="shared" si="8"/>
        <v>1.5857142857142859</v>
      </c>
      <c r="M26" s="47">
        <v>6.66</v>
      </c>
      <c r="N26" s="62">
        <f t="shared" si="9"/>
        <v>33.300000000000004</v>
      </c>
      <c r="O26" s="63">
        <f t="shared" si="10"/>
        <v>7.7071428571428573</v>
      </c>
      <c r="P26" s="54">
        <v>32.369999999999997</v>
      </c>
      <c r="Q26" s="55">
        <f t="shared" si="11"/>
        <v>12.45</v>
      </c>
      <c r="R26" s="56">
        <f t="shared" si="12"/>
        <v>5.8547619047619053</v>
      </c>
      <c r="S26" s="54">
        <v>24.59</v>
      </c>
      <c r="T26" s="50">
        <f t="shared" si="13"/>
        <v>27.322222222222219</v>
      </c>
      <c r="U26" s="51">
        <f t="shared" si="14"/>
        <v>0</v>
      </c>
      <c r="V26" s="57">
        <v>0</v>
      </c>
      <c r="W26" s="58">
        <f t="shared" si="15"/>
        <v>2.2047619047619049</v>
      </c>
      <c r="X26" s="54">
        <v>9.26</v>
      </c>
      <c r="Y26" s="59">
        <f t="shared" si="16"/>
        <v>18.52</v>
      </c>
      <c r="Z26" s="60">
        <f t="shared" si="17"/>
        <v>9.5238095238095233E-2</v>
      </c>
      <c r="AA26" s="54">
        <v>0.4</v>
      </c>
      <c r="AB26" s="48">
        <f t="shared" si="18"/>
        <v>6.666666666666667</v>
      </c>
      <c r="AE26" s="10"/>
      <c r="AF26" s="10"/>
      <c r="AG26" s="10"/>
      <c r="AH26" s="10"/>
      <c r="AI26" s="10"/>
      <c r="AJ26" s="10"/>
      <c r="AK26" s="10"/>
      <c r="AL26" s="10"/>
      <c r="AM26" s="10"/>
    </row>
    <row r="27" spans="1:39" ht="13.25" customHeight="1" x14ac:dyDescent="0.35">
      <c r="A27" s="64" t="s">
        <v>63</v>
      </c>
      <c r="B27" s="45">
        <v>180</v>
      </c>
      <c r="C27" s="46">
        <f t="shared" ref="C27:C48" si="26">D27/B27*100</f>
        <v>7.5555555555555571</v>
      </c>
      <c r="D27" s="47">
        <f t="shared" si="25"/>
        <v>13.600000000000001</v>
      </c>
      <c r="E27" s="48">
        <f t="shared" si="2"/>
        <v>0.16190476190476191</v>
      </c>
      <c r="F27" s="49">
        <f t="shared" ref="F27:F48" si="27">G27/B27*100</f>
        <v>1.7777777777777777</v>
      </c>
      <c r="G27" s="47">
        <f t="shared" ref="G27:G31" si="28">IF(AND(J27&lt;&gt;"",P27&lt;&gt;"",X27&lt;&gt;"",V27&lt;&gt;""),(P27+X27)*4+(J27*9)+(V27*2),"not complete")</f>
        <v>3.2</v>
      </c>
      <c r="H27" s="50">
        <f t="shared" si="5"/>
        <v>0.16</v>
      </c>
      <c r="I27" s="51">
        <f t="shared" si="6"/>
        <v>0</v>
      </c>
      <c r="J27" s="52">
        <v>0</v>
      </c>
      <c r="K27" s="48">
        <f t="shared" si="7"/>
        <v>0</v>
      </c>
      <c r="L27" s="61">
        <f t="shared" si="8"/>
        <v>0</v>
      </c>
      <c r="M27" s="52">
        <v>0</v>
      </c>
      <c r="N27" s="62">
        <f t="shared" si="9"/>
        <v>0</v>
      </c>
      <c r="O27" s="63">
        <f t="shared" si="10"/>
        <v>0.27777777777777779</v>
      </c>
      <c r="P27" s="54">
        <v>0.5</v>
      </c>
      <c r="Q27" s="55">
        <f t="shared" si="11"/>
        <v>0.19230769230769232</v>
      </c>
      <c r="R27" s="56">
        <f t="shared" si="12"/>
        <v>0.27777777777777779</v>
      </c>
      <c r="S27" s="54">
        <v>0.5</v>
      </c>
      <c r="T27" s="50">
        <f t="shared" si="13"/>
        <v>0.55555555555555558</v>
      </c>
      <c r="U27" s="51">
        <f t="shared" si="14"/>
        <v>0</v>
      </c>
      <c r="V27" s="57">
        <v>0</v>
      </c>
      <c r="W27" s="58">
        <f t="shared" si="15"/>
        <v>0.16666666666666666</v>
      </c>
      <c r="X27" s="54">
        <v>0.3</v>
      </c>
      <c r="Y27" s="59">
        <f t="shared" si="16"/>
        <v>0.6</v>
      </c>
      <c r="Z27" s="60">
        <f t="shared" si="17"/>
        <v>3.3333333333333335E-3</v>
      </c>
      <c r="AA27" s="54">
        <v>6.0000000000000001E-3</v>
      </c>
      <c r="AB27" s="48">
        <f t="shared" si="18"/>
        <v>0.1</v>
      </c>
      <c r="AE27" s="10"/>
      <c r="AF27" s="10"/>
      <c r="AG27" s="10"/>
      <c r="AH27" s="10"/>
      <c r="AI27" s="10"/>
      <c r="AJ27" s="10"/>
      <c r="AK27" s="10"/>
      <c r="AL27" s="10"/>
      <c r="AM27" s="10"/>
    </row>
    <row r="28" spans="1:39" ht="13.25" customHeight="1" x14ac:dyDescent="0.35">
      <c r="A28" s="64" t="s">
        <v>64</v>
      </c>
      <c r="B28" s="45">
        <v>275</v>
      </c>
      <c r="C28" s="46">
        <f t="shared" si="26"/>
        <v>7.7272727272727266</v>
      </c>
      <c r="D28" s="47">
        <f t="shared" ref="D28:D29" si="29">IF(AND(J28&lt;&gt;"",P28&lt;&gt;"",X28&lt;&gt;"",V28&lt;&gt;""),(P28+X28)*17+(J28*37)+(V28*8),"not complete")</f>
        <v>21.25</v>
      </c>
      <c r="E28" s="48">
        <f t="shared" si="2"/>
        <v>0.25297619047619047</v>
      </c>
      <c r="F28" s="49">
        <f t="shared" si="27"/>
        <v>1.8181818181818181</v>
      </c>
      <c r="G28" s="47">
        <f t="shared" ref="G28:G29" si="30">IF(AND(J28&lt;&gt;"",P28&lt;&gt;"",X28&lt;&gt;"",V28&lt;&gt;""),(P28+X28)*4+(J28*9)+(V28*2),"not complete")</f>
        <v>5</v>
      </c>
      <c r="H28" s="50">
        <f t="shared" si="5"/>
        <v>0.25</v>
      </c>
      <c r="I28" s="51">
        <f t="shared" si="6"/>
        <v>0</v>
      </c>
      <c r="J28" s="52">
        <v>0</v>
      </c>
      <c r="K28" s="48">
        <f t="shared" si="7"/>
        <v>0</v>
      </c>
      <c r="L28" s="61">
        <f t="shared" si="8"/>
        <v>0</v>
      </c>
      <c r="M28" s="52">
        <v>0</v>
      </c>
      <c r="N28" s="62">
        <f t="shared" si="9"/>
        <v>0</v>
      </c>
      <c r="O28" s="63">
        <f t="shared" si="10"/>
        <v>0.27272727272727276</v>
      </c>
      <c r="P28" s="54">
        <v>0.75</v>
      </c>
      <c r="Q28" s="55">
        <f t="shared" si="11"/>
        <v>0.28846153846153849</v>
      </c>
      <c r="R28" s="56">
        <f t="shared" si="12"/>
        <v>0.29090909090909095</v>
      </c>
      <c r="S28" s="54">
        <v>0.8</v>
      </c>
      <c r="T28" s="50">
        <f t="shared" si="13"/>
        <v>0.88888888888888884</v>
      </c>
      <c r="U28" s="51">
        <f t="shared" si="14"/>
        <v>0</v>
      </c>
      <c r="V28" s="57">
        <v>0</v>
      </c>
      <c r="W28" s="58">
        <f t="shared" si="15"/>
        <v>0.18181818181818182</v>
      </c>
      <c r="X28" s="54">
        <v>0.5</v>
      </c>
      <c r="Y28" s="59">
        <f t="shared" si="16"/>
        <v>1</v>
      </c>
      <c r="Z28" s="60">
        <f t="shared" si="17"/>
        <v>7.2727272727272727E-3</v>
      </c>
      <c r="AA28" s="54">
        <v>0.02</v>
      </c>
      <c r="AB28" s="48">
        <f t="shared" si="18"/>
        <v>0.33333333333333337</v>
      </c>
      <c r="AE28" s="10"/>
      <c r="AF28" s="10"/>
      <c r="AG28" s="10"/>
      <c r="AH28" s="10"/>
      <c r="AI28" s="10"/>
      <c r="AJ28" s="10"/>
      <c r="AK28" s="10"/>
      <c r="AL28" s="10"/>
      <c r="AM28" s="10"/>
    </row>
    <row r="29" spans="1:39" ht="13.25" customHeight="1" x14ac:dyDescent="0.35">
      <c r="A29" s="64" t="s">
        <v>65</v>
      </c>
      <c r="B29" s="45">
        <v>370</v>
      </c>
      <c r="C29" s="46">
        <f t="shared" si="26"/>
        <v>8.2702702702702702</v>
      </c>
      <c r="D29" s="47">
        <f t="shared" si="29"/>
        <v>30.6</v>
      </c>
      <c r="E29" s="48">
        <f t="shared" si="2"/>
        <v>0.36428571428571432</v>
      </c>
      <c r="F29" s="49">
        <f t="shared" si="27"/>
        <v>1.9459459459459458</v>
      </c>
      <c r="G29" s="47">
        <f t="shared" si="30"/>
        <v>7.2</v>
      </c>
      <c r="H29" s="50">
        <f t="shared" si="5"/>
        <v>0.36</v>
      </c>
      <c r="I29" s="51">
        <f t="shared" si="6"/>
        <v>0</v>
      </c>
      <c r="J29" s="52">
        <v>0</v>
      </c>
      <c r="K29" s="48">
        <f t="shared" si="7"/>
        <v>0</v>
      </c>
      <c r="L29" s="61">
        <f t="shared" si="8"/>
        <v>0</v>
      </c>
      <c r="M29" s="52">
        <v>0</v>
      </c>
      <c r="N29" s="62">
        <f t="shared" si="9"/>
        <v>0</v>
      </c>
      <c r="O29" s="63">
        <f t="shared" si="10"/>
        <v>0.29729729729729731</v>
      </c>
      <c r="P29" s="54">
        <v>1.1000000000000001</v>
      </c>
      <c r="Q29" s="55">
        <f t="shared" si="11"/>
        <v>0.42307692307692313</v>
      </c>
      <c r="R29" s="56">
        <f t="shared" si="12"/>
        <v>0.29729729729729731</v>
      </c>
      <c r="S29" s="54">
        <v>1.1000000000000001</v>
      </c>
      <c r="T29" s="50">
        <f t="shared" si="13"/>
        <v>1.2222222222222223</v>
      </c>
      <c r="U29" s="51">
        <f t="shared" si="14"/>
        <v>0</v>
      </c>
      <c r="V29" s="57">
        <v>0</v>
      </c>
      <c r="W29" s="58">
        <f t="shared" si="15"/>
        <v>0.1891891891891892</v>
      </c>
      <c r="X29" s="54">
        <v>0.7</v>
      </c>
      <c r="Y29" s="59">
        <f t="shared" si="16"/>
        <v>1.4</v>
      </c>
      <c r="Z29" s="60">
        <f t="shared" si="17"/>
        <v>5.4054054054054057E-3</v>
      </c>
      <c r="AA29" s="54">
        <v>0.02</v>
      </c>
      <c r="AB29" s="48">
        <f t="shared" si="18"/>
        <v>0.33333333333333337</v>
      </c>
      <c r="AE29" s="10"/>
      <c r="AF29" s="10"/>
      <c r="AG29" s="10"/>
      <c r="AH29" s="10"/>
      <c r="AI29" s="10"/>
      <c r="AJ29" s="10"/>
      <c r="AK29" s="10"/>
      <c r="AL29" s="10"/>
      <c r="AM29" s="10"/>
    </row>
    <row r="30" spans="1:39" x14ac:dyDescent="0.35">
      <c r="A30" s="64" t="s">
        <v>26</v>
      </c>
      <c r="B30" s="45">
        <v>320</v>
      </c>
      <c r="C30" s="46">
        <f t="shared" si="26"/>
        <v>192.65625</v>
      </c>
      <c r="D30" s="47">
        <f t="shared" si="25"/>
        <v>616.5</v>
      </c>
      <c r="E30" s="48">
        <f t="shared" si="2"/>
        <v>7.3392857142857153</v>
      </c>
      <c r="F30" s="49">
        <f t="shared" si="27"/>
        <v>46.25</v>
      </c>
      <c r="G30" s="47">
        <f t="shared" si="28"/>
        <v>148</v>
      </c>
      <c r="H30" s="50">
        <f t="shared" si="5"/>
        <v>7.3999999999999995</v>
      </c>
      <c r="I30" s="51">
        <f t="shared" si="6"/>
        <v>3.125</v>
      </c>
      <c r="J30" s="54">
        <v>10</v>
      </c>
      <c r="K30" s="48">
        <f t="shared" si="7"/>
        <v>14.285714285714285</v>
      </c>
      <c r="L30" s="61">
        <f t="shared" si="8"/>
        <v>0</v>
      </c>
      <c r="M30" s="47">
        <v>0</v>
      </c>
      <c r="N30" s="62">
        <f t="shared" si="9"/>
        <v>0</v>
      </c>
      <c r="O30" s="63">
        <f t="shared" si="10"/>
        <v>3.125</v>
      </c>
      <c r="P30" s="54">
        <v>10</v>
      </c>
      <c r="Q30" s="55">
        <f t="shared" si="11"/>
        <v>3.8461538461538463</v>
      </c>
      <c r="R30" s="56">
        <f t="shared" si="12"/>
        <v>1.5625</v>
      </c>
      <c r="S30" s="54">
        <v>5</v>
      </c>
      <c r="T30" s="50">
        <f t="shared" si="13"/>
        <v>5.5555555555555554</v>
      </c>
      <c r="U30" s="51">
        <f t="shared" si="14"/>
        <v>0</v>
      </c>
      <c r="V30" s="57">
        <v>0</v>
      </c>
      <c r="W30" s="58">
        <f t="shared" si="15"/>
        <v>1.40625</v>
      </c>
      <c r="X30" s="54">
        <v>4.5</v>
      </c>
      <c r="Y30" s="59">
        <f t="shared" si="16"/>
        <v>9</v>
      </c>
      <c r="Z30" s="60">
        <f t="shared" si="17"/>
        <v>0</v>
      </c>
      <c r="AA30" s="54">
        <v>0</v>
      </c>
      <c r="AB30" s="48">
        <f t="shared" si="18"/>
        <v>0</v>
      </c>
      <c r="AE30" s="10"/>
      <c r="AF30" s="10"/>
      <c r="AG30" s="10"/>
      <c r="AH30" s="10"/>
      <c r="AI30" s="10"/>
      <c r="AJ30" s="10"/>
      <c r="AK30" s="10"/>
      <c r="AL30" s="10"/>
      <c r="AM30" s="10"/>
    </row>
    <row r="31" spans="1:39" x14ac:dyDescent="0.35">
      <c r="A31" s="64" t="s">
        <v>27</v>
      </c>
      <c r="B31" s="45">
        <v>440</v>
      </c>
      <c r="C31" s="46">
        <f t="shared" si="26"/>
        <v>190.45454545454547</v>
      </c>
      <c r="D31" s="47">
        <f t="shared" si="25"/>
        <v>838</v>
      </c>
      <c r="E31" s="48">
        <f t="shared" si="2"/>
        <v>9.9761904761904763</v>
      </c>
      <c r="F31" s="49">
        <f t="shared" si="27"/>
        <v>45.681818181818187</v>
      </c>
      <c r="G31" s="47">
        <f t="shared" si="28"/>
        <v>201</v>
      </c>
      <c r="H31" s="50">
        <f t="shared" si="5"/>
        <v>10.050000000000001</v>
      </c>
      <c r="I31" s="51">
        <f t="shared" si="6"/>
        <v>2.9545454545454546</v>
      </c>
      <c r="J31" s="54">
        <v>13</v>
      </c>
      <c r="K31" s="48">
        <f t="shared" si="7"/>
        <v>18.571428571428573</v>
      </c>
      <c r="L31" s="61">
        <f t="shared" si="8"/>
        <v>0</v>
      </c>
      <c r="M31" s="47">
        <v>0</v>
      </c>
      <c r="N31" s="62">
        <f t="shared" si="9"/>
        <v>0</v>
      </c>
      <c r="O31" s="63">
        <f t="shared" si="10"/>
        <v>3.4090909090909087</v>
      </c>
      <c r="P31" s="54">
        <v>15</v>
      </c>
      <c r="Q31" s="55">
        <f t="shared" si="11"/>
        <v>5.7692307692307692</v>
      </c>
      <c r="R31" s="56">
        <f t="shared" si="12"/>
        <v>1.5909090909090908</v>
      </c>
      <c r="S31" s="54">
        <v>7</v>
      </c>
      <c r="T31" s="50">
        <f t="shared" si="13"/>
        <v>7.7777777777777777</v>
      </c>
      <c r="U31" s="51">
        <f t="shared" si="14"/>
        <v>0</v>
      </c>
      <c r="V31" s="57">
        <v>0</v>
      </c>
      <c r="W31" s="58">
        <f t="shared" si="15"/>
        <v>1.3636363636363635</v>
      </c>
      <c r="X31" s="54">
        <v>6</v>
      </c>
      <c r="Y31" s="59">
        <f t="shared" si="16"/>
        <v>12</v>
      </c>
      <c r="Z31" s="60">
        <f t="shared" si="17"/>
        <v>0</v>
      </c>
      <c r="AA31" s="54">
        <v>0</v>
      </c>
      <c r="AB31" s="48">
        <f t="shared" si="18"/>
        <v>0</v>
      </c>
      <c r="AE31" s="10"/>
      <c r="AF31" s="10"/>
      <c r="AG31" s="10"/>
      <c r="AH31" s="10"/>
      <c r="AI31" s="10"/>
      <c r="AJ31" s="10"/>
      <c r="AK31" s="10"/>
      <c r="AL31" s="10"/>
      <c r="AM31" s="10"/>
    </row>
    <row r="32" spans="1:39" x14ac:dyDescent="0.35">
      <c r="A32" s="44" t="s">
        <v>28</v>
      </c>
      <c r="B32" s="45">
        <v>300</v>
      </c>
      <c r="C32" s="46">
        <f t="shared" si="26"/>
        <v>285.66666666666663</v>
      </c>
      <c r="D32" s="47">
        <f>IF(AND(J32&lt;&gt;"",P32&lt;&gt;"",X32&lt;&gt;"",V32&lt;&gt;""),(P32+X32)*17+(J32*37)+(V32*8),"not complete")</f>
        <v>857</v>
      </c>
      <c r="E32" s="48">
        <f t="shared" si="2"/>
        <v>10.202380952380953</v>
      </c>
      <c r="F32" s="49">
        <f t="shared" si="27"/>
        <v>68</v>
      </c>
      <c r="G32" s="47">
        <f>IF(AND(J32&lt;&gt;"",P32&lt;&gt;"",X32&lt;&gt;"",V32&lt;&gt;""),(P32+X32)*4+(J32*9)+(V32*2),"not complete")</f>
        <v>204</v>
      </c>
      <c r="H32" s="50">
        <f t="shared" si="5"/>
        <v>10.199999999999999</v>
      </c>
      <c r="I32" s="51">
        <f t="shared" si="6"/>
        <v>2.666666666666667</v>
      </c>
      <c r="J32" s="54">
        <v>8</v>
      </c>
      <c r="K32" s="48">
        <f t="shared" si="7"/>
        <v>11.428571428571429</v>
      </c>
      <c r="L32" s="61">
        <f t="shared" si="8"/>
        <v>1.6666666666666667</v>
      </c>
      <c r="M32" s="47">
        <v>5</v>
      </c>
      <c r="N32" s="62">
        <f t="shared" si="9"/>
        <v>25</v>
      </c>
      <c r="O32" s="63">
        <f t="shared" si="10"/>
        <v>8.6666666666666679</v>
      </c>
      <c r="P32" s="54">
        <v>26</v>
      </c>
      <c r="Q32" s="55">
        <f t="shared" si="11"/>
        <v>10</v>
      </c>
      <c r="R32" s="56">
        <f t="shared" si="12"/>
        <v>8.3333333333333321</v>
      </c>
      <c r="S32" s="54">
        <v>25</v>
      </c>
      <c r="T32" s="50">
        <f t="shared" si="13"/>
        <v>27.777777777777779</v>
      </c>
      <c r="U32" s="51">
        <f t="shared" si="14"/>
        <v>0</v>
      </c>
      <c r="V32" s="57">
        <v>0</v>
      </c>
      <c r="W32" s="58">
        <f t="shared" si="15"/>
        <v>2.3333333333333335</v>
      </c>
      <c r="X32" s="54">
        <v>7</v>
      </c>
      <c r="Y32" s="59">
        <f t="shared" si="16"/>
        <v>14.000000000000002</v>
      </c>
      <c r="Z32" s="60">
        <f t="shared" si="17"/>
        <v>3.333333333333334E-2</v>
      </c>
      <c r="AA32" s="54">
        <v>0.1</v>
      </c>
      <c r="AB32" s="48">
        <f t="shared" si="18"/>
        <v>1.6666666666666667</v>
      </c>
      <c r="AE32" s="10"/>
      <c r="AF32" s="10"/>
      <c r="AG32" s="10"/>
      <c r="AH32" s="10"/>
      <c r="AI32" s="10"/>
      <c r="AJ32" s="10"/>
      <c r="AK32" s="10"/>
      <c r="AL32" s="10"/>
      <c r="AM32" s="10"/>
    </row>
    <row r="33" spans="1:39" x14ac:dyDescent="0.35">
      <c r="A33" s="65" t="s">
        <v>29</v>
      </c>
      <c r="B33" s="45">
        <v>400</v>
      </c>
      <c r="C33" s="46">
        <f t="shared" si="26"/>
        <v>285.97500000000002</v>
      </c>
      <c r="D33" s="47">
        <f>IF(AND(J33&lt;&gt;"",P33&lt;&gt;"",X33&lt;&gt;"",V33&lt;&gt;""),(P33+X33)*17+(J33*37)+(V33*8),"not complete")</f>
        <v>1143.9000000000001</v>
      </c>
      <c r="E33" s="48">
        <f t="shared" si="2"/>
        <v>13.617857142857142</v>
      </c>
      <c r="F33" s="49">
        <f t="shared" si="27"/>
        <v>68.075000000000003</v>
      </c>
      <c r="G33" s="47">
        <f>IF(AND(J33&lt;&gt;"",P33&lt;&gt;"",X33&lt;&gt;"",V33&lt;&gt;""),(P33+X33)*4+(J33*9)+(V33*2),"not complete")</f>
        <v>272.3</v>
      </c>
      <c r="H33" s="50">
        <f t="shared" si="5"/>
        <v>13.614999999999998</v>
      </c>
      <c r="I33" s="51">
        <f t="shared" si="6"/>
        <v>2.6749999999999998</v>
      </c>
      <c r="J33" s="54">
        <v>10.7</v>
      </c>
      <c r="K33" s="48">
        <f t="shared" si="7"/>
        <v>15.285714285714286</v>
      </c>
      <c r="L33" s="61">
        <f t="shared" si="8"/>
        <v>1.675</v>
      </c>
      <c r="M33" s="47">
        <v>6.7</v>
      </c>
      <c r="N33" s="62">
        <f t="shared" si="9"/>
        <v>33.5</v>
      </c>
      <c r="O33" s="63">
        <f t="shared" si="10"/>
        <v>8.75</v>
      </c>
      <c r="P33" s="54">
        <v>35</v>
      </c>
      <c r="Q33" s="55">
        <f t="shared" si="11"/>
        <v>13.461538461538462</v>
      </c>
      <c r="R33" s="56">
        <f t="shared" si="12"/>
        <v>8.25</v>
      </c>
      <c r="S33" s="54">
        <v>33</v>
      </c>
      <c r="T33" s="50">
        <f t="shared" si="13"/>
        <v>36.666666666666664</v>
      </c>
      <c r="U33" s="51">
        <f t="shared" si="14"/>
        <v>0</v>
      </c>
      <c r="V33" s="57">
        <v>0</v>
      </c>
      <c r="W33" s="58">
        <f t="shared" si="15"/>
        <v>2.25</v>
      </c>
      <c r="X33" s="54">
        <v>9</v>
      </c>
      <c r="Y33" s="59">
        <f t="shared" si="16"/>
        <v>18</v>
      </c>
      <c r="Z33" s="60">
        <f t="shared" si="17"/>
        <v>2.5000000000000001E-2</v>
      </c>
      <c r="AA33" s="54">
        <v>0.1</v>
      </c>
      <c r="AB33" s="48">
        <f t="shared" si="18"/>
        <v>1.6666666666666667</v>
      </c>
      <c r="AE33" s="10"/>
      <c r="AF33" s="10"/>
      <c r="AG33" s="10"/>
      <c r="AH33" s="10"/>
      <c r="AI33" s="10"/>
      <c r="AJ33" s="10"/>
      <c r="AK33" s="10"/>
      <c r="AL33" s="10"/>
      <c r="AM33" s="10"/>
    </row>
    <row r="34" spans="1:39" x14ac:dyDescent="0.35">
      <c r="A34" s="44" t="s">
        <v>30</v>
      </c>
      <c r="B34" s="45">
        <v>300</v>
      </c>
      <c r="C34" s="46">
        <f t="shared" si="26"/>
        <v>802.66666666666674</v>
      </c>
      <c r="D34" s="47">
        <f t="shared" ref="D34:D38" si="31">IF(AND(J34&lt;&gt;"",P34&lt;&gt;"",X34&lt;&gt;"",V34&lt;&gt;""),(P34+X34)*17+(J34*37)+(V34*8),"not complete")</f>
        <v>2408</v>
      </c>
      <c r="E34" s="48">
        <f t="shared" si="2"/>
        <v>28.666666666666668</v>
      </c>
      <c r="F34" s="49">
        <f t="shared" si="27"/>
        <v>190.33333333333334</v>
      </c>
      <c r="G34" s="47">
        <f t="shared" ref="G34:G38" si="32">IF(AND(J34&lt;&gt;"",P34&lt;&gt;"",X34&lt;&gt;"",V34&lt;&gt;""),(P34+X34)*4+(J34*9)+(V34*2),"not complete")</f>
        <v>571</v>
      </c>
      <c r="H34" s="50">
        <f t="shared" si="5"/>
        <v>28.549999999999997</v>
      </c>
      <c r="I34" s="51">
        <f t="shared" si="6"/>
        <v>5</v>
      </c>
      <c r="J34" s="54">
        <v>15</v>
      </c>
      <c r="K34" s="48">
        <f t="shared" si="7"/>
        <v>21.428571428571427</v>
      </c>
      <c r="L34" s="61">
        <f t="shared" si="8"/>
        <v>3.833333333333333</v>
      </c>
      <c r="M34" s="47">
        <v>11.5</v>
      </c>
      <c r="N34" s="62">
        <f t="shared" si="9"/>
        <v>57.499999999999993</v>
      </c>
      <c r="O34" s="63">
        <f t="shared" si="10"/>
        <v>31.333333333333336</v>
      </c>
      <c r="P34" s="54">
        <v>94</v>
      </c>
      <c r="Q34" s="55">
        <f t="shared" si="11"/>
        <v>36.153846153846153</v>
      </c>
      <c r="R34" s="56">
        <f t="shared" si="12"/>
        <v>20</v>
      </c>
      <c r="S34" s="54">
        <v>60</v>
      </c>
      <c r="T34" s="50">
        <f t="shared" si="13"/>
        <v>66.666666666666657</v>
      </c>
      <c r="U34" s="51">
        <f t="shared" si="14"/>
        <v>0</v>
      </c>
      <c r="V34" s="57">
        <v>0</v>
      </c>
      <c r="W34" s="58">
        <f t="shared" si="15"/>
        <v>5</v>
      </c>
      <c r="X34" s="54">
        <v>15</v>
      </c>
      <c r="Y34" s="59">
        <f t="shared" si="16"/>
        <v>30</v>
      </c>
      <c r="Z34" s="60">
        <f t="shared" si="17"/>
        <v>3.333333333333334E-2</v>
      </c>
      <c r="AA34" s="54">
        <v>0.1</v>
      </c>
      <c r="AB34" s="48">
        <f t="shared" si="18"/>
        <v>1.6666666666666667</v>
      </c>
      <c r="AE34" s="10"/>
      <c r="AF34" s="10"/>
      <c r="AG34" s="10"/>
      <c r="AH34" s="10"/>
      <c r="AI34" s="10"/>
      <c r="AJ34" s="10"/>
      <c r="AK34" s="10"/>
      <c r="AL34" s="10"/>
      <c r="AM34" s="10"/>
    </row>
    <row r="35" spans="1:39" x14ac:dyDescent="0.35">
      <c r="A35" s="44" t="s">
        <v>31</v>
      </c>
      <c r="B35" s="45">
        <v>400</v>
      </c>
      <c r="C35" s="46">
        <f t="shared" si="26"/>
        <v>788.5</v>
      </c>
      <c r="D35" s="47">
        <f t="shared" si="31"/>
        <v>3154</v>
      </c>
      <c r="E35" s="48">
        <f t="shared" si="2"/>
        <v>37.547619047619044</v>
      </c>
      <c r="F35" s="49">
        <f t="shared" si="27"/>
        <v>187</v>
      </c>
      <c r="G35" s="47">
        <f t="shared" si="32"/>
        <v>748</v>
      </c>
      <c r="H35" s="50">
        <f t="shared" si="5"/>
        <v>37.4</v>
      </c>
      <c r="I35" s="51">
        <f t="shared" si="6"/>
        <v>5</v>
      </c>
      <c r="J35" s="54">
        <v>20</v>
      </c>
      <c r="K35" s="48">
        <f t="shared" si="7"/>
        <v>28.571428571428569</v>
      </c>
      <c r="L35" s="61">
        <f t="shared" si="8"/>
        <v>3.75</v>
      </c>
      <c r="M35" s="47">
        <v>15</v>
      </c>
      <c r="N35" s="62">
        <f t="shared" si="9"/>
        <v>75</v>
      </c>
      <c r="O35" s="63">
        <f t="shared" si="10"/>
        <v>30.5</v>
      </c>
      <c r="P35" s="54">
        <v>122</v>
      </c>
      <c r="Q35" s="55">
        <f t="shared" si="11"/>
        <v>46.92307692307692</v>
      </c>
      <c r="R35" s="56">
        <f t="shared" si="12"/>
        <v>20</v>
      </c>
      <c r="S35" s="54">
        <v>80</v>
      </c>
      <c r="T35" s="50">
        <f t="shared" si="13"/>
        <v>88.888888888888886</v>
      </c>
      <c r="U35" s="51">
        <f t="shared" si="14"/>
        <v>0</v>
      </c>
      <c r="V35" s="57">
        <v>0</v>
      </c>
      <c r="W35" s="58">
        <f t="shared" si="15"/>
        <v>5</v>
      </c>
      <c r="X35" s="54">
        <v>20</v>
      </c>
      <c r="Y35" s="59">
        <f t="shared" si="16"/>
        <v>40</v>
      </c>
      <c r="Z35" s="60">
        <f t="shared" si="17"/>
        <v>2.5000000000000001E-2</v>
      </c>
      <c r="AA35" s="54">
        <v>0.1</v>
      </c>
      <c r="AB35" s="48">
        <f t="shared" si="18"/>
        <v>1.6666666666666667</v>
      </c>
      <c r="AE35" s="10"/>
      <c r="AF35" s="10"/>
      <c r="AG35" s="10"/>
      <c r="AH35" s="10"/>
      <c r="AI35" s="10"/>
      <c r="AJ35" s="10"/>
      <c r="AK35" s="10"/>
      <c r="AL35" s="10"/>
      <c r="AM35" s="10"/>
    </row>
    <row r="36" spans="1:39" s="68" customFormat="1" x14ac:dyDescent="0.35">
      <c r="A36" s="44" t="s">
        <v>32</v>
      </c>
      <c r="B36" s="45">
        <v>300</v>
      </c>
      <c r="C36" s="46">
        <f t="shared" si="26"/>
        <v>656.83333333333337</v>
      </c>
      <c r="D36" s="47">
        <f t="shared" si="31"/>
        <v>1970.5</v>
      </c>
      <c r="E36" s="48">
        <f t="shared" si="2"/>
        <v>23.458333333333332</v>
      </c>
      <c r="F36" s="49">
        <f t="shared" si="27"/>
        <v>156.16666666666669</v>
      </c>
      <c r="G36" s="47">
        <f t="shared" si="32"/>
        <v>468.5</v>
      </c>
      <c r="H36" s="50">
        <f t="shared" si="5"/>
        <v>23.425000000000001</v>
      </c>
      <c r="I36" s="51">
        <f t="shared" si="6"/>
        <v>5.5</v>
      </c>
      <c r="J36" s="54">
        <v>16.5</v>
      </c>
      <c r="K36" s="48">
        <f t="shared" si="7"/>
        <v>23.571428571428569</v>
      </c>
      <c r="L36" s="61">
        <f t="shared" si="8"/>
        <v>4.3333333333333339</v>
      </c>
      <c r="M36" s="47">
        <v>13</v>
      </c>
      <c r="N36" s="62">
        <f t="shared" si="9"/>
        <v>65</v>
      </c>
      <c r="O36" s="63">
        <f t="shared" si="10"/>
        <v>23.333333333333332</v>
      </c>
      <c r="P36" s="54">
        <v>70</v>
      </c>
      <c r="Q36" s="55">
        <f t="shared" si="11"/>
        <v>26.923076923076923</v>
      </c>
      <c r="R36" s="56">
        <f t="shared" si="12"/>
        <v>18.666666666666668</v>
      </c>
      <c r="S36" s="54">
        <v>56</v>
      </c>
      <c r="T36" s="50">
        <f t="shared" si="13"/>
        <v>62.222222222222221</v>
      </c>
      <c r="U36" s="51">
        <f t="shared" si="14"/>
        <v>0</v>
      </c>
      <c r="V36" s="57">
        <v>0</v>
      </c>
      <c r="W36" s="58">
        <f t="shared" si="15"/>
        <v>3.3333333333333335</v>
      </c>
      <c r="X36" s="54">
        <v>10</v>
      </c>
      <c r="Y36" s="59">
        <f t="shared" si="16"/>
        <v>20</v>
      </c>
      <c r="Z36" s="60">
        <f t="shared" si="17"/>
        <v>0</v>
      </c>
      <c r="AA36" s="54">
        <v>0</v>
      </c>
      <c r="AB36" s="48">
        <f t="shared" si="18"/>
        <v>0</v>
      </c>
      <c r="AC36" s="66"/>
      <c r="AD36" s="66"/>
      <c r="AE36" s="66"/>
      <c r="AF36" s="66"/>
      <c r="AG36" s="67"/>
      <c r="AH36" s="66"/>
      <c r="AI36" s="66"/>
      <c r="AJ36" s="66"/>
      <c r="AK36" s="66"/>
      <c r="AL36" s="66"/>
      <c r="AM36" s="66"/>
    </row>
    <row r="37" spans="1:39" s="68" customFormat="1" x14ac:dyDescent="0.35">
      <c r="A37" s="44" t="s">
        <v>33</v>
      </c>
      <c r="B37" s="45">
        <v>400</v>
      </c>
      <c r="C37" s="46">
        <f t="shared" si="26"/>
        <v>649.75</v>
      </c>
      <c r="D37" s="47">
        <f t="shared" si="31"/>
        <v>2599</v>
      </c>
      <c r="E37" s="48">
        <f t="shared" si="2"/>
        <v>30.94047619047619</v>
      </c>
      <c r="F37" s="49">
        <f t="shared" si="27"/>
        <v>154.5</v>
      </c>
      <c r="G37" s="47">
        <f t="shared" si="32"/>
        <v>618</v>
      </c>
      <c r="H37" s="50">
        <f t="shared" si="5"/>
        <v>30.9</v>
      </c>
      <c r="I37" s="51">
        <f t="shared" si="6"/>
        <v>5.5</v>
      </c>
      <c r="J37" s="54">
        <v>22</v>
      </c>
      <c r="K37" s="48">
        <f t="shared" si="7"/>
        <v>31.428571428571427</v>
      </c>
      <c r="L37" s="61">
        <f t="shared" si="8"/>
        <v>4.25</v>
      </c>
      <c r="M37" s="47">
        <v>17</v>
      </c>
      <c r="N37" s="62">
        <f t="shared" si="9"/>
        <v>85</v>
      </c>
      <c r="O37" s="63">
        <f t="shared" si="10"/>
        <v>23</v>
      </c>
      <c r="P37" s="54">
        <v>92</v>
      </c>
      <c r="Q37" s="55">
        <f t="shared" si="11"/>
        <v>35.384615384615387</v>
      </c>
      <c r="R37" s="56">
        <f t="shared" si="12"/>
        <v>18.75</v>
      </c>
      <c r="S37" s="54">
        <v>75</v>
      </c>
      <c r="T37" s="50">
        <f t="shared" si="13"/>
        <v>83.333333333333343</v>
      </c>
      <c r="U37" s="51">
        <f t="shared" si="14"/>
        <v>0</v>
      </c>
      <c r="V37" s="57">
        <v>0</v>
      </c>
      <c r="W37" s="58">
        <f t="shared" si="15"/>
        <v>3.25</v>
      </c>
      <c r="X37" s="54">
        <v>13</v>
      </c>
      <c r="Y37" s="59">
        <f t="shared" si="16"/>
        <v>26</v>
      </c>
      <c r="Z37" s="60">
        <f t="shared" si="17"/>
        <v>0</v>
      </c>
      <c r="AA37" s="54">
        <v>0</v>
      </c>
      <c r="AB37" s="48">
        <f t="shared" si="18"/>
        <v>0</v>
      </c>
      <c r="AC37" s="66"/>
      <c r="AD37" s="66"/>
    </row>
    <row r="38" spans="1:39" s="68" customFormat="1" ht="13.25" customHeight="1" x14ac:dyDescent="0.35">
      <c r="A38" s="69" t="s">
        <v>34</v>
      </c>
      <c r="B38" s="45">
        <v>300</v>
      </c>
      <c r="C38" s="46">
        <f t="shared" si="26"/>
        <v>264.16666666666669</v>
      </c>
      <c r="D38" s="47">
        <f t="shared" si="31"/>
        <v>792.5</v>
      </c>
      <c r="E38" s="48">
        <f t="shared" ref="E38:E42" si="33">+(D38/$E$6)*100</f>
        <v>9.4345238095238102</v>
      </c>
      <c r="F38" s="49">
        <f t="shared" si="27"/>
        <v>63.333333333333329</v>
      </c>
      <c r="G38" s="47">
        <f t="shared" si="32"/>
        <v>190</v>
      </c>
      <c r="H38" s="50">
        <f t="shared" ref="H38:H42" si="34">+(G38/$H$6)*100</f>
        <v>9.5</v>
      </c>
      <c r="I38" s="51">
        <f t="shared" ref="I38:I48" si="35">J38/B38*100</f>
        <v>4</v>
      </c>
      <c r="J38" s="54">
        <v>12</v>
      </c>
      <c r="K38" s="48">
        <f t="shared" ref="K38:K42" si="36">+(J38/$K$6)*100</f>
        <v>17.142857142857142</v>
      </c>
      <c r="L38" s="61">
        <f t="shared" ref="L38:L48" si="37">M38/B38*100</f>
        <v>1</v>
      </c>
      <c r="M38" s="47">
        <v>3</v>
      </c>
      <c r="N38" s="62">
        <f t="shared" ref="N38:N42" si="38">+(M38/$N$6)*100</f>
        <v>15</v>
      </c>
      <c r="O38" s="63">
        <f t="shared" ref="O38:O48" si="39">P38/B38*100</f>
        <v>5.3333333333333339</v>
      </c>
      <c r="P38" s="54">
        <v>16</v>
      </c>
      <c r="Q38" s="55">
        <f t="shared" ref="Q38:Q42" si="40">+(P38/$Q$6)*100</f>
        <v>6.1538461538461542</v>
      </c>
      <c r="R38" s="56">
        <f t="shared" ref="R38:R48" si="41">S38/B38*100</f>
        <v>3.833333333333333</v>
      </c>
      <c r="S38" s="54">
        <v>11.5</v>
      </c>
      <c r="T38" s="50">
        <f t="shared" ref="T38:T42" si="42">+(S38/$T$6)*100</f>
        <v>12.777777777777777</v>
      </c>
      <c r="U38" s="51">
        <f t="shared" ref="U38:U48" si="43">V38/B38*100</f>
        <v>0</v>
      </c>
      <c r="V38" s="57">
        <v>0</v>
      </c>
      <c r="W38" s="58">
        <f t="shared" ref="W38:W48" si="44">X38/B38*100</f>
        <v>1.5</v>
      </c>
      <c r="X38" s="54">
        <v>4.5</v>
      </c>
      <c r="Y38" s="59">
        <f t="shared" ref="Y38:Y42" si="45">+(X38/$Y$6)*100</f>
        <v>9</v>
      </c>
      <c r="Z38" s="60">
        <f t="shared" ref="Z38:Z48" si="46">AA38/B38*100</f>
        <v>3.333333333333334E-2</v>
      </c>
      <c r="AA38" s="54">
        <v>0.1</v>
      </c>
      <c r="AB38" s="48">
        <f t="shared" ref="AB38:AB42" si="47">(AA38/$AB$6)*100</f>
        <v>1.6666666666666667</v>
      </c>
      <c r="AC38" s="66"/>
      <c r="AD38" s="66"/>
    </row>
    <row r="39" spans="1:39" s="68" customFormat="1" ht="13.25" customHeight="1" x14ac:dyDescent="0.35">
      <c r="A39" s="44" t="s">
        <v>35</v>
      </c>
      <c r="B39" s="45">
        <v>400</v>
      </c>
      <c r="C39" s="46">
        <f t="shared" si="26"/>
        <v>262.75</v>
      </c>
      <c r="D39" s="47">
        <f t="shared" ref="D39:D42" si="48">IF(AND(J39&lt;&gt;"",P39&lt;&gt;"",X39&lt;&gt;"",V39&lt;&gt;""),(P39+X39)*17+(J39*37)+(V39*8),"not complete")</f>
        <v>1051</v>
      </c>
      <c r="E39" s="48">
        <f t="shared" si="33"/>
        <v>12.511904761904763</v>
      </c>
      <c r="F39" s="49">
        <f t="shared" si="27"/>
        <v>63</v>
      </c>
      <c r="G39" s="47">
        <f t="shared" ref="G39:G42" si="49">IF(AND(J39&lt;&gt;"",P39&lt;&gt;"",X39&lt;&gt;"",V39&lt;&gt;""),(P39+X39)*4+(J39*9)+(V39*2),"not complete")</f>
        <v>252</v>
      </c>
      <c r="H39" s="50">
        <f t="shared" si="34"/>
        <v>12.6</v>
      </c>
      <c r="I39" s="51">
        <f t="shared" si="35"/>
        <v>4</v>
      </c>
      <c r="J39" s="70">
        <v>16</v>
      </c>
      <c r="K39" s="48">
        <f t="shared" si="36"/>
        <v>22.857142857142858</v>
      </c>
      <c r="L39" s="61">
        <f t="shared" si="37"/>
        <v>1</v>
      </c>
      <c r="M39" s="47">
        <v>4</v>
      </c>
      <c r="N39" s="62">
        <f t="shared" si="38"/>
        <v>20</v>
      </c>
      <c r="O39" s="63">
        <f t="shared" si="39"/>
        <v>5.25</v>
      </c>
      <c r="P39" s="71">
        <v>21</v>
      </c>
      <c r="Q39" s="55">
        <f t="shared" si="40"/>
        <v>8.0769230769230766</v>
      </c>
      <c r="R39" s="56">
        <f t="shared" si="41"/>
        <v>3.75</v>
      </c>
      <c r="S39" s="71">
        <v>15</v>
      </c>
      <c r="T39" s="50">
        <f t="shared" si="42"/>
        <v>16.666666666666664</v>
      </c>
      <c r="U39" s="51">
        <f t="shared" si="43"/>
        <v>0</v>
      </c>
      <c r="V39" s="57">
        <v>0</v>
      </c>
      <c r="W39" s="58">
        <f t="shared" si="44"/>
        <v>1.5</v>
      </c>
      <c r="X39" s="71">
        <v>6</v>
      </c>
      <c r="Y39" s="59">
        <f t="shared" si="45"/>
        <v>12</v>
      </c>
      <c r="Z39" s="60">
        <f t="shared" si="46"/>
        <v>2.5000000000000001E-2</v>
      </c>
      <c r="AA39" s="71">
        <v>0.1</v>
      </c>
      <c r="AB39" s="48">
        <f t="shared" si="47"/>
        <v>1.6666666666666667</v>
      </c>
      <c r="AC39" s="66"/>
      <c r="AD39" s="66"/>
    </row>
    <row r="40" spans="1:39" x14ac:dyDescent="0.35">
      <c r="A40" s="44" t="s">
        <v>66</v>
      </c>
      <c r="B40" s="72">
        <v>200</v>
      </c>
      <c r="C40" s="46">
        <v>557</v>
      </c>
      <c r="D40" s="47">
        <f t="shared" si="48"/>
        <v>1190.81</v>
      </c>
      <c r="E40" s="48">
        <f t="shared" si="33"/>
        <v>14.176309523809524</v>
      </c>
      <c r="F40" s="49">
        <v>133</v>
      </c>
      <c r="G40" s="47">
        <f t="shared" si="49"/>
        <v>284.07</v>
      </c>
      <c r="H40" s="50">
        <f t="shared" si="34"/>
        <v>14.2035</v>
      </c>
      <c r="I40" s="51">
        <v>5.3</v>
      </c>
      <c r="J40" s="52">
        <v>12.11</v>
      </c>
      <c r="K40" s="48">
        <f t="shared" si="36"/>
        <v>17.299999999999997</v>
      </c>
      <c r="L40" s="61">
        <v>3.4</v>
      </c>
      <c r="M40" s="47">
        <v>7.9</v>
      </c>
      <c r="N40" s="62">
        <f t="shared" si="38"/>
        <v>39.5</v>
      </c>
      <c r="O40" s="63">
        <f t="shared" si="39"/>
        <v>17</v>
      </c>
      <c r="P40" s="73">
        <v>34</v>
      </c>
      <c r="Q40" s="55">
        <f t="shared" si="40"/>
        <v>13.076923076923078</v>
      </c>
      <c r="R40" s="56">
        <v>15</v>
      </c>
      <c r="S40" s="73">
        <v>31</v>
      </c>
      <c r="T40" s="50">
        <f t="shared" si="42"/>
        <v>34.444444444444443</v>
      </c>
      <c r="U40" s="51">
        <v>1.3</v>
      </c>
      <c r="V40" s="74">
        <v>2.7</v>
      </c>
      <c r="W40" s="75">
        <v>4</v>
      </c>
      <c r="X40" s="73">
        <v>8.42</v>
      </c>
      <c r="Y40" s="59">
        <f t="shared" si="45"/>
        <v>16.84</v>
      </c>
      <c r="Z40" s="60">
        <f t="shared" si="46"/>
        <v>0.16</v>
      </c>
      <c r="AA40" s="73">
        <v>0.32</v>
      </c>
      <c r="AB40" s="48">
        <f t="shared" si="47"/>
        <v>5.3333333333333339</v>
      </c>
      <c r="AE40" s="10"/>
      <c r="AF40" s="10"/>
      <c r="AG40" s="10"/>
      <c r="AH40" s="10"/>
      <c r="AI40" s="10"/>
      <c r="AJ40" s="10"/>
      <c r="AK40" s="10"/>
      <c r="AL40" s="10"/>
      <c r="AM40" s="10"/>
    </row>
    <row r="41" spans="1:39" x14ac:dyDescent="0.35">
      <c r="A41" s="44" t="s">
        <v>66</v>
      </c>
      <c r="B41" s="72">
        <v>300</v>
      </c>
      <c r="C41" s="46">
        <f t="shared" ref="C41" si="50">D41/B41*100</f>
        <v>556.5</v>
      </c>
      <c r="D41" s="47">
        <f t="shared" si="48"/>
        <v>1669.5</v>
      </c>
      <c r="E41" s="48">
        <f t="shared" si="33"/>
        <v>19.875</v>
      </c>
      <c r="F41" s="49">
        <f t="shared" ref="F41" si="51">G41/B41*100</f>
        <v>132.66666666666666</v>
      </c>
      <c r="G41" s="47">
        <f t="shared" si="49"/>
        <v>398</v>
      </c>
      <c r="H41" s="50">
        <f t="shared" si="34"/>
        <v>19.900000000000002</v>
      </c>
      <c r="I41" s="51">
        <f t="shared" ref="I41" si="52">J41/B41*100</f>
        <v>5.3333333333333339</v>
      </c>
      <c r="J41" s="52">
        <v>16</v>
      </c>
      <c r="K41" s="48">
        <f t="shared" si="36"/>
        <v>22.857142857142858</v>
      </c>
      <c r="L41" s="61">
        <f t="shared" ref="L41" si="53">M41/B41*100</f>
        <v>3.3999999999999995</v>
      </c>
      <c r="M41" s="47">
        <v>10.199999999999999</v>
      </c>
      <c r="N41" s="62">
        <f t="shared" si="38"/>
        <v>51</v>
      </c>
      <c r="O41" s="63">
        <f t="shared" si="39"/>
        <v>16.5</v>
      </c>
      <c r="P41" s="73">
        <v>49.5</v>
      </c>
      <c r="Q41" s="55">
        <f t="shared" si="40"/>
        <v>19.038461538461537</v>
      </c>
      <c r="R41" s="56">
        <f t="shared" ref="R41" si="54">S41/B41*100</f>
        <v>15</v>
      </c>
      <c r="S41" s="73">
        <v>45</v>
      </c>
      <c r="T41" s="50">
        <f t="shared" si="42"/>
        <v>50</v>
      </c>
      <c r="U41" s="51">
        <f t="shared" ref="U41:U42" si="55">V41/B41*100</f>
        <v>1.3333333333333335</v>
      </c>
      <c r="V41" s="74">
        <v>4</v>
      </c>
      <c r="W41" s="75">
        <f t="shared" ref="W41:W42" si="56">X41/B41*100</f>
        <v>4</v>
      </c>
      <c r="X41" s="73">
        <v>12</v>
      </c>
      <c r="Y41" s="59">
        <f t="shared" si="45"/>
        <v>24</v>
      </c>
      <c r="Z41" s="60">
        <f t="shared" si="46"/>
        <v>0.15666666666666665</v>
      </c>
      <c r="AA41" s="73">
        <v>0.47</v>
      </c>
      <c r="AB41" s="48">
        <f t="shared" si="47"/>
        <v>7.8333333333333321</v>
      </c>
      <c r="AE41" s="10"/>
      <c r="AF41" s="10"/>
      <c r="AG41" s="10"/>
      <c r="AH41" s="10"/>
      <c r="AI41" s="10"/>
      <c r="AJ41" s="10"/>
      <c r="AK41" s="10"/>
      <c r="AL41" s="10"/>
      <c r="AM41" s="10"/>
    </row>
    <row r="42" spans="1:39" x14ac:dyDescent="0.35">
      <c r="A42" s="44" t="s">
        <v>66</v>
      </c>
      <c r="B42" s="72">
        <v>400</v>
      </c>
      <c r="C42" s="46">
        <v>557</v>
      </c>
      <c r="D42" s="47">
        <f t="shared" si="48"/>
        <v>2159.4</v>
      </c>
      <c r="E42" s="48">
        <f t="shared" si="33"/>
        <v>25.707142857142856</v>
      </c>
      <c r="F42" s="49">
        <v>133</v>
      </c>
      <c r="G42" s="47">
        <f t="shared" si="49"/>
        <v>514.6</v>
      </c>
      <c r="H42" s="50">
        <f t="shared" si="34"/>
        <v>25.730000000000004</v>
      </c>
      <c r="I42" s="51">
        <v>5.3</v>
      </c>
      <c r="J42" s="52">
        <v>20</v>
      </c>
      <c r="K42" s="48">
        <f t="shared" si="36"/>
        <v>28.571428571428569</v>
      </c>
      <c r="L42" s="61">
        <v>3.4</v>
      </c>
      <c r="M42" s="47">
        <v>13</v>
      </c>
      <c r="N42" s="62">
        <f t="shared" si="38"/>
        <v>65</v>
      </c>
      <c r="O42" s="63">
        <v>17</v>
      </c>
      <c r="P42" s="73">
        <v>65</v>
      </c>
      <c r="Q42" s="55">
        <f t="shared" si="40"/>
        <v>25</v>
      </c>
      <c r="R42" s="56">
        <v>15</v>
      </c>
      <c r="S42" s="73">
        <v>59</v>
      </c>
      <c r="T42" s="50">
        <f t="shared" si="42"/>
        <v>65.555555555555557</v>
      </c>
      <c r="U42" s="51">
        <f t="shared" si="55"/>
        <v>1.325</v>
      </c>
      <c r="V42" s="74">
        <v>5.3</v>
      </c>
      <c r="W42" s="75">
        <f t="shared" si="56"/>
        <v>4</v>
      </c>
      <c r="X42" s="73">
        <v>16</v>
      </c>
      <c r="Y42" s="59">
        <f t="shared" si="45"/>
        <v>32</v>
      </c>
      <c r="Z42" s="60">
        <f t="shared" si="46"/>
        <v>0.1575</v>
      </c>
      <c r="AA42" s="73">
        <v>0.63</v>
      </c>
      <c r="AB42" s="48">
        <f t="shared" si="47"/>
        <v>10.5</v>
      </c>
      <c r="AE42" s="10"/>
      <c r="AF42" s="10"/>
      <c r="AG42" s="10"/>
      <c r="AH42" s="10"/>
      <c r="AI42" s="10"/>
      <c r="AJ42" s="10"/>
      <c r="AK42" s="10"/>
      <c r="AL42" s="10"/>
      <c r="AM42" s="10"/>
    </row>
    <row r="43" spans="1:39" ht="13.25" customHeight="1" x14ac:dyDescent="0.35">
      <c r="A43" s="64" t="s">
        <v>36</v>
      </c>
      <c r="B43" s="45">
        <v>300</v>
      </c>
      <c r="C43" s="46">
        <f t="shared" si="26"/>
        <v>215.33333333333334</v>
      </c>
      <c r="D43" s="47">
        <f t="shared" ref="D43:D48" si="57">IF(AND(J43&lt;&gt;"",P43&lt;&gt;"",X43&lt;&gt;"",V43&lt;&gt;""),(P43+X43)*17+(J43*37)+(V43*8),"not complete")</f>
        <v>646</v>
      </c>
      <c r="E43" s="48">
        <f t="shared" si="2"/>
        <v>7.6904761904761907</v>
      </c>
      <c r="F43" s="49">
        <f t="shared" si="27"/>
        <v>50.666666666666671</v>
      </c>
      <c r="G43" s="47">
        <f t="shared" ref="G43:G48" si="58">IF(AND(J43&lt;&gt;"",P43&lt;&gt;"",X43&lt;&gt;"",V43&lt;&gt;""),(P43+X43)*4+(J43*9)+(V43*2),"not complete")</f>
        <v>152</v>
      </c>
      <c r="H43" s="50">
        <f t="shared" si="5"/>
        <v>7.6</v>
      </c>
      <c r="I43" s="51">
        <f t="shared" si="35"/>
        <v>0</v>
      </c>
      <c r="J43" s="54">
        <v>0</v>
      </c>
      <c r="K43" s="48">
        <f t="shared" si="7"/>
        <v>0</v>
      </c>
      <c r="L43" s="61">
        <f t="shared" si="37"/>
        <v>0</v>
      </c>
      <c r="M43" s="47">
        <v>0</v>
      </c>
      <c r="N43" s="62">
        <f t="shared" si="9"/>
        <v>0</v>
      </c>
      <c r="O43" s="63">
        <f t="shared" si="39"/>
        <v>11.666666666666666</v>
      </c>
      <c r="P43" s="54">
        <v>35</v>
      </c>
      <c r="Q43" s="55">
        <f t="shared" si="11"/>
        <v>13.461538461538462</v>
      </c>
      <c r="R43" s="56">
        <f t="shared" si="41"/>
        <v>9.3333333333333339</v>
      </c>
      <c r="S43" s="54">
        <v>28</v>
      </c>
      <c r="T43" s="50">
        <f t="shared" si="13"/>
        <v>31.111111111111111</v>
      </c>
      <c r="U43" s="51">
        <f t="shared" si="43"/>
        <v>0</v>
      </c>
      <c r="V43" s="57">
        <v>0</v>
      </c>
      <c r="W43" s="58">
        <f t="shared" si="44"/>
        <v>1</v>
      </c>
      <c r="X43" s="54">
        <v>3</v>
      </c>
      <c r="Y43" s="59">
        <f t="shared" si="16"/>
        <v>6</v>
      </c>
      <c r="Z43" s="60">
        <f t="shared" si="46"/>
        <v>0</v>
      </c>
      <c r="AA43" s="54">
        <v>0</v>
      </c>
      <c r="AB43" s="48">
        <f t="shared" si="18"/>
        <v>0</v>
      </c>
      <c r="AE43" s="10"/>
      <c r="AF43" s="10"/>
      <c r="AG43" s="10"/>
      <c r="AH43" s="10"/>
      <c r="AI43" s="10"/>
      <c r="AJ43" s="10"/>
      <c r="AK43" s="10"/>
      <c r="AL43" s="10"/>
      <c r="AM43" s="10"/>
    </row>
    <row r="44" spans="1:39" x14ac:dyDescent="0.35">
      <c r="A44" s="64" t="s">
        <v>37</v>
      </c>
      <c r="B44" s="45">
        <v>300</v>
      </c>
      <c r="C44" s="46">
        <f t="shared" si="26"/>
        <v>170</v>
      </c>
      <c r="D44" s="47">
        <f t="shared" si="57"/>
        <v>510</v>
      </c>
      <c r="E44" s="48">
        <f t="shared" si="2"/>
        <v>6.0714285714285712</v>
      </c>
      <c r="F44" s="49">
        <f t="shared" si="27"/>
        <v>40</v>
      </c>
      <c r="G44" s="47">
        <f t="shared" si="58"/>
        <v>120</v>
      </c>
      <c r="H44" s="50">
        <f t="shared" si="5"/>
        <v>6</v>
      </c>
      <c r="I44" s="51">
        <f t="shared" si="35"/>
        <v>0</v>
      </c>
      <c r="J44" s="54">
        <v>0</v>
      </c>
      <c r="K44" s="48">
        <f t="shared" si="7"/>
        <v>0</v>
      </c>
      <c r="L44" s="61">
        <f t="shared" si="37"/>
        <v>0</v>
      </c>
      <c r="M44" s="47">
        <v>0</v>
      </c>
      <c r="N44" s="62">
        <f t="shared" si="9"/>
        <v>0</v>
      </c>
      <c r="O44" s="63">
        <f t="shared" si="39"/>
        <v>9.3333333333333339</v>
      </c>
      <c r="P44" s="54">
        <v>28</v>
      </c>
      <c r="Q44" s="55">
        <f t="shared" si="11"/>
        <v>10.76923076923077</v>
      </c>
      <c r="R44" s="56">
        <f t="shared" si="41"/>
        <v>9</v>
      </c>
      <c r="S44" s="54">
        <v>27</v>
      </c>
      <c r="T44" s="50">
        <f t="shared" si="13"/>
        <v>30</v>
      </c>
      <c r="U44" s="51">
        <f t="shared" si="43"/>
        <v>0</v>
      </c>
      <c r="V44" s="57">
        <v>0</v>
      </c>
      <c r="W44" s="58">
        <f t="shared" si="44"/>
        <v>0.66666666666666674</v>
      </c>
      <c r="X44" s="54">
        <v>2</v>
      </c>
      <c r="Y44" s="59">
        <f t="shared" si="16"/>
        <v>4</v>
      </c>
      <c r="Z44" s="60">
        <f t="shared" si="46"/>
        <v>0</v>
      </c>
      <c r="AA44" s="54">
        <v>0</v>
      </c>
      <c r="AB44" s="48">
        <f t="shared" si="18"/>
        <v>0</v>
      </c>
      <c r="AC44" s="10"/>
      <c r="AD44" s="10"/>
      <c r="AE44" s="10"/>
      <c r="AF44" s="10"/>
      <c r="AG44" s="10"/>
      <c r="AH44" s="10"/>
      <c r="AI44" s="10"/>
      <c r="AJ44" s="10"/>
      <c r="AK44" s="10"/>
      <c r="AL44" s="10"/>
      <c r="AM44" s="10"/>
    </row>
    <row r="45" spans="1:39" ht="13.25" customHeight="1" x14ac:dyDescent="0.35">
      <c r="A45" s="76" t="s">
        <v>69</v>
      </c>
      <c r="B45" s="72">
        <v>300</v>
      </c>
      <c r="C45" s="46">
        <f t="shared" ref="C45:C46" si="59">D45/B45*100</f>
        <v>195.80999999999997</v>
      </c>
      <c r="D45" s="47">
        <f t="shared" ref="D45:D46" si="60">IF(AND(J45&lt;&gt;"",P45&lt;&gt;"",X45&lt;&gt;"",V45&lt;&gt;""),(P45+X45)*17+(J45*37)+(V45*8),"not complete")</f>
        <v>587.42999999999995</v>
      </c>
      <c r="E45" s="48">
        <f t="shared" ref="E45:E46" si="61">+(D45/$E$6)*100</f>
        <v>6.9932142857142843</v>
      </c>
      <c r="F45" s="49">
        <f t="shared" ref="F45:F46" si="62">G45/B45*100</f>
        <v>46.336666666666666</v>
      </c>
      <c r="G45" s="47">
        <f t="shared" ref="G45:G46" si="63">IF(AND(J45&lt;&gt;"",P45&lt;&gt;"",X45&lt;&gt;"",V45&lt;&gt;""),(P45+X45)*4+(J45*9)+(V45*2),"not complete")</f>
        <v>139.01</v>
      </c>
      <c r="H45" s="50">
        <f t="shared" ref="H45:H46" si="64">+(G45/$H$6)*100</f>
        <v>6.9504999999999999</v>
      </c>
      <c r="I45" s="51">
        <f t="shared" ref="I45:I46" si="65">J45/B45*100</f>
        <v>0.89666666666666661</v>
      </c>
      <c r="J45" s="73">
        <v>2.69</v>
      </c>
      <c r="K45" s="48">
        <f t="shared" ref="K45:K46" si="66">+(J45/$K$6)*100</f>
        <v>3.842857142857143</v>
      </c>
      <c r="L45" s="61">
        <f t="shared" ref="L45:L46" si="67">M45/B45*100</f>
        <v>0.56666666666666665</v>
      </c>
      <c r="M45" s="47">
        <v>1.7</v>
      </c>
      <c r="N45" s="62">
        <f t="shared" ref="N45:N46" si="68">+(M45/$N$6)*100</f>
        <v>8.5</v>
      </c>
      <c r="O45" s="63">
        <f t="shared" ref="O45:O46" si="69">P45/B45*100</f>
        <v>7.8</v>
      </c>
      <c r="P45" s="73">
        <v>23.4</v>
      </c>
      <c r="Q45" s="55">
        <f t="shared" ref="Q45:Q46" si="70">+(P45/$Q$6)*100</f>
        <v>9</v>
      </c>
      <c r="R45" s="56">
        <f t="shared" ref="R45:R46" si="71">S45/B45*100</f>
        <v>7.8</v>
      </c>
      <c r="S45" s="73">
        <v>23.4</v>
      </c>
      <c r="T45" s="50">
        <f t="shared" ref="T45:T46" si="72">+(S45/$T$6)*100</f>
        <v>26</v>
      </c>
      <c r="U45" s="51">
        <f t="shared" ref="U45:U46" si="73">V45/B45*100</f>
        <v>0</v>
      </c>
      <c r="V45" s="74">
        <v>0</v>
      </c>
      <c r="W45" s="75">
        <f t="shared" ref="W45:W46" si="74">X45/B45*100</f>
        <v>1.7666666666666668</v>
      </c>
      <c r="X45" s="73">
        <v>5.3</v>
      </c>
      <c r="Y45" s="59">
        <f t="shared" ref="Y45:Y46" si="75">+(X45/$Y$6)*100</f>
        <v>10.6</v>
      </c>
      <c r="Z45" s="60">
        <f t="shared" ref="Z45:Z46" si="76">AA45/B45*100</f>
        <v>9.3333333333333324E-3</v>
      </c>
      <c r="AA45" s="73">
        <v>2.8000000000000001E-2</v>
      </c>
      <c r="AB45" s="48">
        <f t="shared" ref="AB45:AB46" si="77">(AA45/$AB$6)*100</f>
        <v>0.46666666666666673</v>
      </c>
      <c r="AE45" s="10"/>
      <c r="AF45" s="10"/>
      <c r="AG45" s="10"/>
      <c r="AH45" s="10"/>
      <c r="AI45" s="10"/>
      <c r="AJ45" s="10"/>
      <c r="AK45" s="10"/>
      <c r="AL45" s="10"/>
      <c r="AM45" s="10"/>
    </row>
    <row r="46" spans="1:39" ht="13.25" customHeight="1" x14ac:dyDescent="0.35">
      <c r="A46" s="76" t="s">
        <v>70</v>
      </c>
      <c r="B46" s="72">
        <v>300</v>
      </c>
      <c r="C46" s="46">
        <f t="shared" si="59"/>
        <v>266.5333333333333</v>
      </c>
      <c r="D46" s="47">
        <f t="shared" si="60"/>
        <v>799.59999999999991</v>
      </c>
      <c r="E46" s="48">
        <f t="shared" si="61"/>
        <v>9.519047619047619</v>
      </c>
      <c r="F46" s="49">
        <f t="shared" si="62"/>
        <v>63.4</v>
      </c>
      <c r="G46" s="47">
        <f t="shared" si="63"/>
        <v>190.2</v>
      </c>
      <c r="H46" s="50">
        <f t="shared" si="64"/>
        <v>9.51</v>
      </c>
      <c r="I46" s="51">
        <f t="shared" si="65"/>
        <v>2.3333333333333335</v>
      </c>
      <c r="J46" s="73">
        <v>7</v>
      </c>
      <c r="K46" s="48">
        <f t="shared" si="66"/>
        <v>10</v>
      </c>
      <c r="L46" s="61">
        <f t="shared" si="67"/>
        <v>1.6333333333333335</v>
      </c>
      <c r="M46" s="47">
        <v>4.9000000000000004</v>
      </c>
      <c r="N46" s="62">
        <f t="shared" si="68"/>
        <v>24.500000000000004</v>
      </c>
      <c r="O46" s="63">
        <f t="shared" si="69"/>
        <v>8.6333333333333329</v>
      </c>
      <c r="P46" s="73">
        <v>25.9</v>
      </c>
      <c r="Q46" s="55">
        <f t="shared" si="70"/>
        <v>9.9615384615384599</v>
      </c>
      <c r="R46" s="56">
        <f t="shared" si="71"/>
        <v>8.5</v>
      </c>
      <c r="S46" s="73">
        <v>25.5</v>
      </c>
      <c r="T46" s="50">
        <f t="shared" si="72"/>
        <v>28.333333333333332</v>
      </c>
      <c r="U46" s="51">
        <f t="shared" si="73"/>
        <v>0</v>
      </c>
      <c r="V46" s="74">
        <v>0</v>
      </c>
      <c r="W46" s="75">
        <f t="shared" si="74"/>
        <v>1.966666666666667</v>
      </c>
      <c r="X46" s="73">
        <v>5.9</v>
      </c>
      <c r="Y46" s="59">
        <f t="shared" si="75"/>
        <v>11.8</v>
      </c>
      <c r="Z46" s="60">
        <f t="shared" si="76"/>
        <v>1.5666666666666666E-2</v>
      </c>
      <c r="AA46" s="73">
        <v>4.7E-2</v>
      </c>
      <c r="AB46" s="48">
        <f t="shared" si="77"/>
        <v>0.78333333333333333</v>
      </c>
      <c r="AE46" s="10"/>
      <c r="AF46" s="10"/>
      <c r="AG46" s="10"/>
      <c r="AH46" s="10"/>
      <c r="AI46" s="10"/>
      <c r="AJ46" s="10"/>
      <c r="AK46" s="10"/>
      <c r="AL46" s="10"/>
      <c r="AM46" s="10"/>
    </row>
    <row r="47" spans="1:39" ht="13.25" customHeight="1" x14ac:dyDescent="0.35">
      <c r="A47" s="76" t="s">
        <v>71</v>
      </c>
      <c r="B47" s="72">
        <v>300</v>
      </c>
      <c r="C47" s="46">
        <f t="shared" ref="C47" si="78">D47/B47*100</f>
        <v>625.73333333333323</v>
      </c>
      <c r="D47" s="47">
        <f t="shared" ref="D47" si="79">IF(AND(J47&lt;&gt;"",P47&lt;&gt;"",X47&lt;&gt;"",V47&lt;&gt;""),(P47+X47)*17+(J47*37)+(V47*8),"not complete")</f>
        <v>1877.1999999999998</v>
      </c>
      <c r="E47" s="48">
        <f t="shared" ref="E47" si="80">+(D47/$E$6)*100</f>
        <v>22.347619047619048</v>
      </c>
      <c r="F47" s="49">
        <f t="shared" ref="F47" si="81">G47/B47*100</f>
        <v>148.80000000000001</v>
      </c>
      <c r="G47" s="47">
        <f t="shared" ref="G47" si="82">IF(AND(J47&lt;&gt;"",P47&lt;&gt;"",X47&lt;&gt;"",V47&lt;&gt;""),(P47+X47)*4+(J47*9)+(V47*2),"not complete")</f>
        <v>446.4</v>
      </c>
      <c r="H47" s="50">
        <f t="shared" ref="H47" si="83">+(G47/$H$6)*100</f>
        <v>22.319999999999997</v>
      </c>
      <c r="I47" s="51">
        <f t="shared" ref="I47" si="84">J47/B47*100</f>
        <v>5.3333333333333339</v>
      </c>
      <c r="J47" s="73">
        <v>16</v>
      </c>
      <c r="K47" s="48">
        <f t="shared" ref="K47" si="85">+(J47/$K$6)*100</f>
        <v>22.857142857142858</v>
      </c>
      <c r="L47" s="61">
        <f t="shared" ref="L47" si="86">M47/B47*100</f>
        <v>3.3333333333333335</v>
      </c>
      <c r="M47" s="47">
        <v>10</v>
      </c>
      <c r="N47" s="62">
        <f t="shared" ref="N47" si="87">+(M47/$N$6)*100</f>
        <v>50</v>
      </c>
      <c r="O47" s="63">
        <f t="shared" ref="O47" si="88">P47/B47*100</f>
        <v>21.2</v>
      </c>
      <c r="P47" s="73">
        <v>63.6</v>
      </c>
      <c r="Q47" s="55">
        <f t="shared" ref="Q47" si="89">+(P47/$Q$6)*100</f>
        <v>24.461538461538463</v>
      </c>
      <c r="R47" s="56">
        <f t="shared" ref="R47" si="90">S47/B47*100</f>
        <v>19.56666666666667</v>
      </c>
      <c r="S47" s="73">
        <v>58.7</v>
      </c>
      <c r="T47" s="50">
        <f t="shared" ref="T47" si="91">+(S47/$T$6)*100</f>
        <v>65.222222222222229</v>
      </c>
      <c r="U47" s="51">
        <f t="shared" ref="U47" si="92">V47/B47*100</f>
        <v>0</v>
      </c>
      <c r="V47" s="74">
        <v>0</v>
      </c>
      <c r="W47" s="75">
        <f t="shared" ref="W47" si="93">X47/B47*100</f>
        <v>4</v>
      </c>
      <c r="X47" s="73">
        <v>12</v>
      </c>
      <c r="Y47" s="59">
        <f t="shared" ref="Y47" si="94">+(X47/$Y$6)*100</f>
        <v>24</v>
      </c>
      <c r="Z47" s="60">
        <f t="shared" ref="Z47" si="95">AA47/B47*100</f>
        <v>0.15999999999999998</v>
      </c>
      <c r="AA47" s="73">
        <v>0.48</v>
      </c>
      <c r="AB47" s="48">
        <f t="shared" ref="AB47" si="96">(AA47/$AB$6)*100</f>
        <v>8</v>
      </c>
      <c r="AE47" s="10"/>
      <c r="AF47" s="10"/>
      <c r="AG47" s="10"/>
      <c r="AH47" s="10"/>
      <c r="AI47" s="10"/>
      <c r="AJ47" s="10"/>
      <c r="AK47" s="10"/>
      <c r="AL47" s="10"/>
      <c r="AM47" s="10"/>
    </row>
    <row r="48" spans="1:39" x14ac:dyDescent="0.35">
      <c r="A48" s="64" t="s">
        <v>54</v>
      </c>
      <c r="B48" s="45">
        <v>400</v>
      </c>
      <c r="C48" s="46">
        <f t="shared" si="26"/>
        <v>17</v>
      </c>
      <c r="D48" s="47">
        <f t="shared" si="57"/>
        <v>68</v>
      </c>
      <c r="E48" s="48">
        <f t="shared" si="2"/>
        <v>0.80952380952380942</v>
      </c>
      <c r="F48" s="49">
        <f t="shared" si="27"/>
        <v>4</v>
      </c>
      <c r="G48" s="47">
        <f t="shared" si="58"/>
        <v>16</v>
      </c>
      <c r="H48" s="50">
        <f t="shared" si="5"/>
        <v>0.8</v>
      </c>
      <c r="I48" s="51">
        <f t="shared" si="35"/>
        <v>0</v>
      </c>
      <c r="J48" s="54">
        <v>0</v>
      </c>
      <c r="K48" s="48">
        <f t="shared" si="7"/>
        <v>0</v>
      </c>
      <c r="L48" s="61">
        <f t="shared" si="37"/>
        <v>0</v>
      </c>
      <c r="M48" s="47">
        <v>0</v>
      </c>
      <c r="N48" s="62">
        <f t="shared" si="9"/>
        <v>0</v>
      </c>
      <c r="O48" s="63">
        <f t="shared" si="39"/>
        <v>1</v>
      </c>
      <c r="P48" s="54">
        <v>4</v>
      </c>
      <c r="Q48" s="55">
        <f t="shared" si="11"/>
        <v>1.5384615384615385</v>
      </c>
      <c r="R48" s="56">
        <f t="shared" si="41"/>
        <v>0.25</v>
      </c>
      <c r="S48" s="54">
        <v>1</v>
      </c>
      <c r="T48" s="50">
        <f t="shared" si="13"/>
        <v>1.1111111111111112</v>
      </c>
      <c r="U48" s="51">
        <f t="shared" si="43"/>
        <v>0</v>
      </c>
      <c r="V48" s="57">
        <v>0</v>
      </c>
      <c r="W48" s="58">
        <f t="shared" si="44"/>
        <v>0</v>
      </c>
      <c r="X48" s="54">
        <v>0</v>
      </c>
      <c r="Y48" s="59">
        <f t="shared" si="16"/>
        <v>0</v>
      </c>
      <c r="Z48" s="60">
        <f t="shared" si="46"/>
        <v>0</v>
      </c>
      <c r="AA48" s="54">
        <v>0</v>
      </c>
      <c r="AB48" s="48">
        <f t="shared" si="18"/>
        <v>0</v>
      </c>
      <c r="AE48" s="10"/>
      <c r="AF48" s="10"/>
      <c r="AG48" s="10"/>
      <c r="AH48" s="10"/>
      <c r="AI48" s="10"/>
      <c r="AJ48" s="10"/>
      <c r="AK48" s="10"/>
      <c r="AL48" s="10"/>
      <c r="AM48" s="10"/>
    </row>
    <row r="49" spans="1:39" x14ac:dyDescent="0.35">
      <c r="A49" s="39" t="s">
        <v>38</v>
      </c>
      <c r="B49" s="40"/>
      <c r="C49" s="41"/>
      <c r="D49" s="40"/>
      <c r="E49" s="42"/>
      <c r="F49" s="40"/>
      <c r="G49" s="40"/>
      <c r="H49" s="43"/>
      <c r="I49" s="77"/>
      <c r="J49" s="78"/>
      <c r="K49" s="79"/>
      <c r="L49" s="43"/>
      <c r="M49" s="78"/>
      <c r="N49" s="40"/>
      <c r="O49" s="41"/>
      <c r="P49" s="40"/>
      <c r="Q49" s="42"/>
      <c r="R49" s="40"/>
      <c r="S49" s="80"/>
      <c r="U49" s="81"/>
      <c r="V49" s="82"/>
      <c r="X49" s="10"/>
      <c r="Y49" s="10"/>
      <c r="Z49" s="83"/>
      <c r="AA49" s="84"/>
      <c r="AB49" s="85"/>
      <c r="AE49" s="10"/>
      <c r="AF49" s="10"/>
      <c r="AG49" s="10"/>
      <c r="AH49" s="10"/>
      <c r="AI49" s="10"/>
      <c r="AJ49" s="10"/>
      <c r="AK49" s="10"/>
      <c r="AL49" s="10"/>
      <c r="AM49" s="10"/>
    </row>
    <row r="50" spans="1:39" x14ac:dyDescent="0.35">
      <c r="A50" s="44" t="s">
        <v>46</v>
      </c>
      <c r="B50" s="45">
        <v>90</v>
      </c>
      <c r="C50" s="46">
        <f t="shared" ref="C50:C62" si="97">D50/B50*100</f>
        <v>1290</v>
      </c>
      <c r="D50" s="47">
        <f t="shared" ref="D50:D51" si="98">IF(AND(J50&lt;&gt;"",P50&lt;&gt;"",X50&lt;&gt;"",V50&lt;&gt;""),(P50+X50)*17+(J50*37)+(V50*8),"not complete")</f>
        <v>1161</v>
      </c>
      <c r="E50" s="48">
        <f t="shared" ref="E50:E62" si="99">+(D50/$E$6)*100</f>
        <v>13.821428571428571</v>
      </c>
      <c r="F50" s="49">
        <f t="shared" ref="F50:F62" si="100">G50/B50*100</f>
        <v>310</v>
      </c>
      <c r="G50" s="47">
        <f>IF(AND(J50&lt;&gt;"",P50&lt;&gt;"",X50&lt;&gt;"",V50&lt;&gt;""),(P50+X50)*4+(J50*9)+(V50*2),"not complete")</f>
        <v>279</v>
      </c>
      <c r="H50" s="50">
        <f t="shared" ref="H50:H62" si="101">+(G50/$H$6)*100</f>
        <v>13.950000000000001</v>
      </c>
      <c r="I50" s="51">
        <v>21.111111111111111</v>
      </c>
      <c r="J50" s="52">
        <f t="shared" ref="J50:J62" si="102">I50*$B50/100</f>
        <v>19</v>
      </c>
      <c r="K50" s="48">
        <f t="shared" ref="K50:K62" si="103">+(J50/$K$6)*100</f>
        <v>27.142857142857142</v>
      </c>
      <c r="L50" s="53">
        <v>15.555555555555555</v>
      </c>
      <c r="M50" s="52">
        <f t="shared" ref="M50:M62" si="104">L50*$B50/100</f>
        <v>14</v>
      </c>
      <c r="N50" s="50">
        <f t="shared" ref="N50:N62" si="105">+(M50/$N$6)*100</f>
        <v>70</v>
      </c>
      <c r="O50" s="63">
        <v>24.444444444444443</v>
      </c>
      <c r="P50" s="52">
        <f t="shared" ref="P50:P62" si="106">O50*$B50/100</f>
        <v>22</v>
      </c>
      <c r="Q50" s="55">
        <f t="shared" ref="Q50:Q62" si="107">+(P50/$Q$6)*100</f>
        <v>8.4615384615384617</v>
      </c>
      <c r="R50" s="56">
        <v>20</v>
      </c>
      <c r="S50" s="52">
        <f t="shared" ref="S50:S62" si="108">R50*$B50/100</f>
        <v>18</v>
      </c>
      <c r="T50" s="50">
        <f t="shared" ref="T50:T62" si="109">+(S50/$T$6)*100</f>
        <v>20</v>
      </c>
      <c r="U50" s="51">
        <v>2.2222222222222223</v>
      </c>
      <c r="V50" s="52">
        <f t="shared" ref="V50:V62" si="110">U50*$B50/100</f>
        <v>2</v>
      </c>
      <c r="W50" s="58">
        <v>4.4444444444444446</v>
      </c>
      <c r="X50" s="52">
        <f t="shared" ref="X50" si="111">W50*$B50/100</f>
        <v>4</v>
      </c>
      <c r="Y50" s="59">
        <f t="shared" ref="Y50:Y62" si="112">+(X50/$Y$6)*100</f>
        <v>8</v>
      </c>
      <c r="Z50" s="60">
        <v>0.88888888888888884</v>
      </c>
      <c r="AA50" s="52">
        <f t="shared" ref="AA50" si="113">Z50*$B50/100</f>
        <v>0.8</v>
      </c>
      <c r="AB50" s="48">
        <f t="shared" ref="AB50:AB62" si="114">(AA50/$AB$6)*100</f>
        <v>13.333333333333334</v>
      </c>
      <c r="AE50" s="10"/>
      <c r="AF50" s="10"/>
      <c r="AG50" s="10"/>
      <c r="AH50" s="10"/>
      <c r="AI50" s="10"/>
      <c r="AJ50" s="10"/>
      <c r="AK50" s="10"/>
      <c r="AL50" s="10"/>
      <c r="AM50" s="10"/>
    </row>
    <row r="51" spans="1:39" x14ac:dyDescent="0.35">
      <c r="A51" s="44" t="s">
        <v>58</v>
      </c>
      <c r="B51" s="45">
        <v>131</v>
      </c>
      <c r="C51" s="46">
        <f t="shared" si="97"/>
        <v>1444.6104651162793</v>
      </c>
      <c r="D51" s="47">
        <f t="shared" si="98"/>
        <v>1892.4397093023258</v>
      </c>
      <c r="E51" s="48">
        <f t="shared" si="99"/>
        <v>22.529044158361021</v>
      </c>
      <c r="F51" s="49">
        <f t="shared" si="100"/>
        <v>345.84883720930236</v>
      </c>
      <c r="G51" s="47">
        <f>IF(AND(J51&lt;&gt;"",P51&lt;&gt;"",X51&lt;&gt;"",V51&lt;&gt;""),(P51+X51)*4+(J51*9)+(V51*2),"not complete")</f>
        <v>453.0619767441861</v>
      </c>
      <c r="H51" s="50">
        <f t="shared" si="101"/>
        <v>22.653098837209303</v>
      </c>
      <c r="I51" s="51">
        <v>19.767441860465116</v>
      </c>
      <c r="J51" s="52">
        <f t="shared" si="102"/>
        <v>25.895348837209305</v>
      </c>
      <c r="K51" s="48">
        <f t="shared" si="103"/>
        <v>36.993355481727583</v>
      </c>
      <c r="L51" s="53">
        <v>6.808139534883721</v>
      </c>
      <c r="M51" s="52">
        <f t="shared" si="104"/>
        <v>8.9186627906976739</v>
      </c>
      <c r="N51" s="50">
        <f t="shared" si="105"/>
        <v>44.593313953488369</v>
      </c>
      <c r="O51" s="63">
        <v>37.732558139534888</v>
      </c>
      <c r="P51" s="52">
        <f t="shared" si="106"/>
        <v>49.429651162790705</v>
      </c>
      <c r="Q51" s="55">
        <f t="shared" si="107"/>
        <v>19.011404293381041</v>
      </c>
      <c r="R51" s="56">
        <v>29.627906976744185</v>
      </c>
      <c r="S51" s="52">
        <f t="shared" si="108"/>
        <v>38.812558139534879</v>
      </c>
      <c r="T51" s="50">
        <f t="shared" si="109"/>
        <v>43.125064599483196</v>
      </c>
      <c r="U51" s="51">
        <v>1.0755813953488373</v>
      </c>
      <c r="V51" s="52">
        <f t="shared" si="110"/>
        <v>1.4090116279069769</v>
      </c>
      <c r="W51" s="58">
        <v>3.7151162790697674</v>
      </c>
      <c r="X51" s="52">
        <f t="shared" ref="X51" si="115">W51*$B51/100</f>
        <v>4.8668023255813955</v>
      </c>
      <c r="Y51" s="59">
        <f t="shared" si="112"/>
        <v>9.7336046511627909</v>
      </c>
      <c r="Z51" s="60">
        <v>0.13372093023255816</v>
      </c>
      <c r="AA51" s="52">
        <f t="shared" ref="AA51" si="116">Z51*$B51/100</f>
        <v>0.17517441860465119</v>
      </c>
      <c r="AB51" s="48">
        <f t="shared" si="114"/>
        <v>2.9195736434108532</v>
      </c>
      <c r="AE51" s="10"/>
      <c r="AF51" s="10"/>
      <c r="AG51" s="10"/>
      <c r="AH51" s="10"/>
      <c r="AI51" s="10"/>
      <c r="AJ51" s="10"/>
      <c r="AK51" s="10"/>
      <c r="AL51" s="10"/>
      <c r="AM51" s="10"/>
    </row>
    <row r="52" spans="1:39" x14ac:dyDescent="0.35">
      <c r="A52" s="44" t="s">
        <v>47</v>
      </c>
      <c r="B52" s="45">
        <v>81</v>
      </c>
      <c r="C52" s="46">
        <f t="shared" si="97"/>
        <v>1647.9310344827586</v>
      </c>
      <c r="D52" s="47">
        <f t="shared" ref="D52" si="117">IF(AND(J52&lt;&gt;"",P52&lt;&gt;"",X52&lt;&gt;"",V52&lt;&gt;""),(P52+X52)*17+(J52*37)+(V52*8),"not complete")</f>
        <v>1334.8241379310343</v>
      </c>
      <c r="E52" s="48">
        <f t="shared" si="99"/>
        <v>15.890763546798029</v>
      </c>
      <c r="F52" s="49">
        <f t="shared" si="100"/>
        <v>567.90123456790127</v>
      </c>
      <c r="G52" s="47">
        <v>460</v>
      </c>
      <c r="H52" s="50">
        <f t="shared" si="101"/>
        <v>23</v>
      </c>
      <c r="I52" s="51">
        <v>27.586206896551722</v>
      </c>
      <c r="J52" s="52">
        <f t="shared" si="102"/>
        <v>22.344827586206893</v>
      </c>
      <c r="K52" s="48">
        <f t="shared" si="103"/>
        <v>31.921182266009847</v>
      </c>
      <c r="L52" s="53">
        <v>9.0517241379310338</v>
      </c>
      <c r="M52" s="52">
        <f t="shared" si="104"/>
        <v>7.331896551724137</v>
      </c>
      <c r="N52" s="50">
        <f t="shared" si="105"/>
        <v>36.65948275862069</v>
      </c>
      <c r="O52" s="63">
        <v>32.327586206896555</v>
      </c>
      <c r="P52" s="52">
        <f t="shared" si="106"/>
        <v>26.18534482758621</v>
      </c>
      <c r="Q52" s="55">
        <f t="shared" si="107"/>
        <v>10.071286472148543</v>
      </c>
      <c r="R52" s="56">
        <v>33.620689655172413</v>
      </c>
      <c r="S52" s="52">
        <f t="shared" si="108"/>
        <v>27.232758620689655</v>
      </c>
      <c r="T52" s="50">
        <f t="shared" si="109"/>
        <v>30.258620689655174</v>
      </c>
      <c r="U52" s="51">
        <v>1.4655172413793103</v>
      </c>
      <c r="V52" s="52">
        <f t="shared" si="110"/>
        <v>1.1870689655172413</v>
      </c>
      <c r="W52" s="58">
        <v>3.8793103448275863</v>
      </c>
      <c r="X52" s="52">
        <f t="shared" ref="X52" si="118">W52*$B52/100</f>
        <v>3.1422413793103448</v>
      </c>
      <c r="Y52" s="59">
        <f t="shared" si="112"/>
        <v>6.2844827586206895</v>
      </c>
      <c r="Z52" s="60">
        <v>0.86206896551724133</v>
      </c>
      <c r="AA52" s="52">
        <f t="shared" ref="AA52" si="119">Z52*$B52/100</f>
        <v>0.69827586206896541</v>
      </c>
      <c r="AB52" s="48">
        <f t="shared" si="114"/>
        <v>11.637931034482756</v>
      </c>
      <c r="AE52" s="10"/>
      <c r="AF52" s="10"/>
      <c r="AG52" s="10"/>
      <c r="AH52" s="10"/>
      <c r="AI52" s="10"/>
      <c r="AJ52" s="10"/>
      <c r="AK52" s="10"/>
      <c r="AL52" s="10"/>
      <c r="AM52" s="10"/>
    </row>
    <row r="53" spans="1:39" x14ac:dyDescent="0.35">
      <c r="A53" s="86" t="s">
        <v>48</v>
      </c>
      <c r="B53" s="45">
        <v>147</v>
      </c>
      <c r="C53" s="46">
        <f t="shared" si="97"/>
        <v>859.63855421686753</v>
      </c>
      <c r="D53" s="47">
        <f t="shared" ref="D53:D60" si="120">IF(AND(J53&lt;&gt;"",P53&lt;&gt;"",X53&lt;&gt;"",V53&lt;&gt;""),(P53+X53)*17+(J53*37)+(V53*8),"not complete")</f>
        <v>1263.6686746987953</v>
      </c>
      <c r="E53" s="48">
        <f t="shared" si="99"/>
        <v>15.043674698795181</v>
      </c>
      <c r="F53" s="49">
        <f t="shared" si="100"/>
        <v>205.42168674698792</v>
      </c>
      <c r="G53" s="47">
        <f t="shared" ref="G53:G60" si="121">IF(AND(J53&lt;&gt;"",P53&lt;&gt;"",X53&lt;&gt;"",V53&lt;&gt;""),(P53+X53)*4+(J53*9)+(V53*2),"not complete")</f>
        <v>301.96987951807228</v>
      </c>
      <c r="H53" s="50">
        <f t="shared" si="101"/>
        <v>15.098493975903612</v>
      </c>
      <c r="I53" s="51">
        <v>10.240963855421686</v>
      </c>
      <c r="J53" s="52">
        <f t="shared" si="102"/>
        <v>15.054216867469879</v>
      </c>
      <c r="K53" s="48">
        <f t="shared" si="103"/>
        <v>21.506024096385541</v>
      </c>
      <c r="L53" s="53">
        <v>4.2168674698795181</v>
      </c>
      <c r="M53" s="52">
        <f t="shared" si="104"/>
        <v>6.1987951807228923</v>
      </c>
      <c r="N53" s="50">
        <f t="shared" si="105"/>
        <v>30.993975903614462</v>
      </c>
      <c r="O53" s="63">
        <v>24.69879518072289</v>
      </c>
      <c r="P53" s="52">
        <f t="shared" si="106"/>
        <v>36.307228915662648</v>
      </c>
      <c r="Q53" s="55">
        <f t="shared" si="107"/>
        <v>13.964318813716403</v>
      </c>
      <c r="R53" s="56">
        <v>17.46987951807229</v>
      </c>
      <c r="S53" s="52">
        <f t="shared" si="108"/>
        <v>25.680722891566266</v>
      </c>
      <c r="T53" s="50">
        <f t="shared" si="109"/>
        <v>28.53413654618474</v>
      </c>
      <c r="U53" s="51">
        <v>1.2048192771084338</v>
      </c>
      <c r="V53" s="52">
        <f t="shared" si="110"/>
        <v>1.7710843373493979</v>
      </c>
      <c r="W53" s="58">
        <v>3.0120481927710845</v>
      </c>
      <c r="X53" s="52">
        <f t="shared" ref="X53" si="122">W53*$B53/100</f>
        <v>4.427710843373494</v>
      </c>
      <c r="Y53" s="59">
        <f t="shared" si="112"/>
        <v>8.8554216867469879</v>
      </c>
      <c r="Z53" s="60">
        <v>0.42168674698795183</v>
      </c>
      <c r="AA53" s="52">
        <f t="shared" ref="AA53" si="123">Z53*$B53/100</f>
        <v>0.61987951807228914</v>
      </c>
      <c r="AB53" s="48">
        <f t="shared" si="114"/>
        <v>10.331325301204819</v>
      </c>
      <c r="AE53" s="10"/>
      <c r="AF53" s="10"/>
      <c r="AG53" s="10"/>
      <c r="AH53" s="10"/>
      <c r="AI53" s="10"/>
      <c r="AJ53" s="10"/>
      <c r="AK53" s="10"/>
      <c r="AL53" s="10"/>
      <c r="AM53" s="10"/>
    </row>
    <row r="54" spans="1:39" x14ac:dyDescent="0.35">
      <c r="A54" s="86" t="s">
        <v>49</v>
      </c>
      <c r="B54" s="45">
        <v>131</v>
      </c>
      <c r="C54" s="46">
        <f t="shared" si="97"/>
        <v>1601.4084507042253</v>
      </c>
      <c r="D54" s="47">
        <f t="shared" si="120"/>
        <v>2097.8450704225352</v>
      </c>
      <c r="E54" s="48">
        <f t="shared" si="99"/>
        <v>24.974346076458755</v>
      </c>
      <c r="F54" s="49">
        <f t="shared" si="100"/>
        <v>383.09859154929575</v>
      </c>
      <c r="G54" s="47">
        <f t="shared" si="121"/>
        <v>501.85915492957741</v>
      </c>
      <c r="H54" s="50">
        <f t="shared" si="101"/>
        <v>25.092957746478874</v>
      </c>
      <c r="I54" s="51">
        <v>21.12676056338028</v>
      </c>
      <c r="J54" s="52">
        <f t="shared" si="102"/>
        <v>27.676056338028165</v>
      </c>
      <c r="K54" s="48">
        <f t="shared" si="103"/>
        <v>39.537223340040235</v>
      </c>
      <c r="L54" s="53">
        <v>10.56338028169014</v>
      </c>
      <c r="M54" s="52">
        <f t="shared" si="104"/>
        <v>13.838028169014082</v>
      </c>
      <c r="N54" s="50">
        <f t="shared" si="105"/>
        <v>69.190140845070417</v>
      </c>
      <c r="O54" s="63">
        <v>41.549295774647888</v>
      </c>
      <c r="P54" s="52">
        <f t="shared" si="106"/>
        <v>54.429577464788736</v>
      </c>
      <c r="Q54" s="55">
        <f t="shared" si="107"/>
        <v>20.93445287107259</v>
      </c>
      <c r="R54" s="56">
        <v>28.87323943661972</v>
      </c>
      <c r="S54" s="52">
        <f t="shared" si="108"/>
        <v>37.823943661971832</v>
      </c>
      <c r="T54" s="50">
        <f t="shared" si="109"/>
        <v>42.026604068857594</v>
      </c>
      <c r="U54" s="51">
        <v>0.70422535211267612</v>
      </c>
      <c r="V54" s="52">
        <f t="shared" si="110"/>
        <v>0.92253521126760574</v>
      </c>
      <c r="W54" s="58">
        <v>6.3380281690140841</v>
      </c>
      <c r="X54" s="52">
        <f t="shared" ref="X54" si="124">W54*$B54/100</f>
        <v>8.3028169014084501</v>
      </c>
      <c r="Y54" s="59">
        <f t="shared" si="112"/>
        <v>16.6056338028169</v>
      </c>
      <c r="Z54" s="60">
        <v>0.56338028169014087</v>
      </c>
      <c r="AA54" s="52">
        <f t="shared" ref="AA54" si="125">Z54*$B54/100</f>
        <v>0.73802816901408452</v>
      </c>
      <c r="AB54" s="48">
        <f t="shared" si="114"/>
        <v>12.300469483568076</v>
      </c>
      <c r="AE54" s="10"/>
      <c r="AF54" s="10"/>
      <c r="AG54" s="10"/>
      <c r="AH54" s="10"/>
      <c r="AI54" s="10"/>
      <c r="AJ54" s="10"/>
      <c r="AK54" s="10"/>
      <c r="AL54" s="10"/>
      <c r="AM54" s="10"/>
    </row>
    <row r="55" spans="1:39" x14ac:dyDescent="0.35">
      <c r="A55" s="44" t="s">
        <v>50</v>
      </c>
      <c r="B55" s="45">
        <v>72</v>
      </c>
      <c r="C55" s="46">
        <f t="shared" si="97"/>
        <v>1997.2222222222222</v>
      </c>
      <c r="D55" s="47">
        <f t="shared" si="120"/>
        <v>1438</v>
      </c>
      <c r="E55" s="48">
        <f t="shared" si="99"/>
        <v>17.11904761904762</v>
      </c>
      <c r="F55" s="49">
        <f t="shared" si="100"/>
        <v>477.77777777777777</v>
      </c>
      <c r="G55" s="47">
        <f t="shared" si="121"/>
        <v>344</v>
      </c>
      <c r="H55" s="50">
        <f t="shared" si="101"/>
        <v>17.2</v>
      </c>
      <c r="I55" s="51">
        <v>25</v>
      </c>
      <c r="J55" s="52">
        <f t="shared" si="102"/>
        <v>18</v>
      </c>
      <c r="K55" s="48">
        <f t="shared" si="103"/>
        <v>25.714285714285712</v>
      </c>
      <c r="L55" s="53">
        <v>12.5</v>
      </c>
      <c r="M55" s="52">
        <f t="shared" si="104"/>
        <v>9</v>
      </c>
      <c r="N55" s="50">
        <f t="shared" si="105"/>
        <v>45</v>
      </c>
      <c r="O55" s="63">
        <v>55.555555555555557</v>
      </c>
      <c r="P55" s="52">
        <f t="shared" si="106"/>
        <v>40</v>
      </c>
      <c r="Q55" s="55">
        <f t="shared" si="107"/>
        <v>15.384615384615385</v>
      </c>
      <c r="R55" s="56">
        <v>33.333333333333329</v>
      </c>
      <c r="S55" s="52">
        <f t="shared" si="108"/>
        <v>23.999999999999996</v>
      </c>
      <c r="T55" s="50">
        <f t="shared" si="109"/>
        <v>26.666666666666661</v>
      </c>
      <c r="U55" s="51">
        <v>4.1666666666666661</v>
      </c>
      <c r="V55" s="52">
        <f t="shared" si="110"/>
        <v>2.9999999999999996</v>
      </c>
      <c r="W55" s="58">
        <v>5.5555555555555554</v>
      </c>
      <c r="X55" s="52">
        <f t="shared" ref="X55" si="126">W55*$B55/100</f>
        <v>4</v>
      </c>
      <c r="Y55" s="59">
        <f t="shared" si="112"/>
        <v>8</v>
      </c>
      <c r="Z55" s="60">
        <v>0.97222222222222221</v>
      </c>
      <c r="AA55" s="52">
        <f t="shared" ref="AA55" si="127">Z55*$B55/100</f>
        <v>0.7</v>
      </c>
      <c r="AB55" s="48">
        <f t="shared" si="114"/>
        <v>11.666666666666666</v>
      </c>
      <c r="AE55" s="10"/>
      <c r="AF55" s="10"/>
      <c r="AG55" s="10"/>
      <c r="AH55" s="10"/>
      <c r="AI55" s="10"/>
      <c r="AJ55" s="10"/>
      <c r="AK55" s="10"/>
      <c r="AL55" s="10"/>
      <c r="AM55" s="10"/>
    </row>
    <row r="56" spans="1:39" x14ac:dyDescent="0.35">
      <c r="A56" s="44" t="s">
        <v>51</v>
      </c>
      <c r="B56" s="45">
        <v>71</v>
      </c>
      <c r="C56" s="46">
        <f t="shared" si="97"/>
        <v>1609.2105263157898</v>
      </c>
      <c r="D56" s="47">
        <f t="shared" si="120"/>
        <v>1142.5394736842106</v>
      </c>
      <c r="E56" s="48">
        <f t="shared" si="99"/>
        <v>13.601660401002508</v>
      </c>
      <c r="F56" s="49">
        <f t="shared" si="100"/>
        <v>385.5263157894737</v>
      </c>
      <c r="G56" s="47">
        <f t="shared" si="121"/>
        <v>273.7236842105263</v>
      </c>
      <c r="H56" s="50">
        <f t="shared" si="101"/>
        <v>13.686184210526314</v>
      </c>
      <c r="I56" s="51">
        <v>22.368421052631579</v>
      </c>
      <c r="J56" s="52">
        <f t="shared" si="102"/>
        <v>15.881578947368421</v>
      </c>
      <c r="K56" s="48">
        <f t="shared" si="103"/>
        <v>22.68796992481203</v>
      </c>
      <c r="L56" s="53">
        <v>13.157894736842104</v>
      </c>
      <c r="M56" s="52">
        <f t="shared" si="104"/>
        <v>9.3421052631578938</v>
      </c>
      <c r="N56" s="50">
        <f t="shared" si="105"/>
        <v>46.710526315789465</v>
      </c>
      <c r="O56" s="63">
        <v>38.15789473684211</v>
      </c>
      <c r="P56" s="52">
        <f t="shared" si="106"/>
        <v>27.092105263157897</v>
      </c>
      <c r="Q56" s="55">
        <f t="shared" si="107"/>
        <v>10.420040485829961</v>
      </c>
      <c r="R56" s="56">
        <v>14.473684210526317</v>
      </c>
      <c r="S56" s="52">
        <f t="shared" si="108"/>
        <v>10.276315789473685</v>
      </c>
      <c r="T56" s="50">
        <f t="shared" si="109"/>
        <v>11.418128654970761</v>
      </c>
      <c r="U56" s="51">
        <v>2.6315789473684208</v>
      </c>
      <c r="V56" s="52">
        <f t="shared" si="110"/>
        <v>1.868421052631579</v>
      </c>
      <c r="W56" s="58">
        <v>6.5789473684210522</v>
      </c>
      <c r="X56" s="52">
        <f t="shared" ref="X56" si="128">W56*$B56/100</f>
        <v>4.6710526315789469</v>
      </c>
      <c r="Y56" s="59">
        <f t="shared" si="112"/>
        <v>9.3421052631578938</v>
      </c>
      <c r="Z56" s="60">
        <v>0.52631578947368418</v>
      </c>
      <c r="AA56" s="52">
        <f t="shared" ref="AA56" si="129">Z56*$B56/100</f>
        <v>0.37368421052631573</v>
      </c>
      <c r="AB56" s="48">
        <f t="shared" si="114"/>
        <v>6.2280701754385959</v>
      </c>
      <c r="AE56" s="10"/>
      <c r="AF56" s="10"/>
      <c r="AG56" s="10"/>
      <c r="AH56" s="10"/>
      <c r="AI56" s="10"/>
      <c r="AJ56" s="10"/>
      <c r="AK56" s="10"/>
      <c r="AL56" s="10"/>
      <c r="AM56" s="10"/>
    </row>
    <row r="57" spans="1:39" x14ac:dyDescent="0.35">
      <c r="A57" s="44" t="s">
        <v>61</v>
      </c>
      <c r="B57" s="45">
        <v>75</v>
      </c>
      <c r="C57" s="46">
        <f t="shared" si="97"/>
        <v>1607.3999999999999</v>
      </c>
      <c r="D57" s="47">
        <f t="shared" si="120"/>
        <v>1205.55</v>
      </c>
      <c r="E57" s="48">
        <f t="shared" si="99"/>
        <v>14.351785714285715</v>
      </c>
      <c r="F57" s="49">
        <f t="shared" si="100"/>
        <v>384.5</v>
      </c>
      <c r="G57" s="47">
        <f t="shared" si="121"/>
        <v>288.375</v>
      </c>
      <c r="H57" s="50">
        <f t="shared" si="101"/>
        <v>14.418749999999999</v>
      </c>
      <c r="I57" s="51">
        <v>20.5</v>
      </c>
      <c r="J57" s="52">
        <f t="shared" si="102"/>
        <v>15.375</v>
      </c>
      <c r="K57" s="48">
        <f t="shared" si="103"/>
        <v>21.964285714285715</v>
      </c>
      <c r="L57" s="53">
        <v>8.8000000000000007</v>
      </c>
      <c r="M57" s="52">
        <f t="shared" si="104"/>
        <v>6.6</v>
      </c>
      <c r="N57" s="50">
        <f t="shared" si="105"/>
        <v>32.999999999999993</v>
      </c>
      <c r="O57" s="63">
        <v>42.7</v>
      </c>
      <c r="P57" s="52">
        <f t="shared" si="106"/>
        <v>32.024999999999999</v>
      </c>
      <c r="Q57" s="55">
        <f t="shared" si="107"/>
        <v>12.317307692307692</v>
      </c>
      <c r="R57" s="56">
        <v>16.899999999999999</v>
      </c>
      <c r="S57" s="52">
        <f t="shared" si="108"/>
        <v>12.675000000000001</v>
      </c>
      <c r="T57" s="50">
        <f t="shared" si="109"/>
        <v>14.083333333333334</v>
      </c>
      <c r="U57" s="51">
        <v>2.2000000000000002</v>
      </c>
      <c r="V57" s="52">
        <f t="shared" si="110"/>
        <v>1.65</v>
      </c>
      <c r="W57" s="58">
        <v>6.2</v>
      </c>
      <c r="X57" s="52">
        <f t="shared" ref="X57" si="130">W57*$B57/100</f>
        <v>4.6500000000000004</v>
      </c>
      <c r="Y57" s="59">
        <f t="shared" si="112"/>
        <v>9.3000000000000007</v>
      </c>
      <c r="Z57" s="60">
        <v>0.9</v>
      </c>
      <c r="AA57" s="52">
        <f t="shared" ref="AA57" si="131">Z57*$B57/100</f>
        <v>0.67500000000000004</v>
      </c>
      <c r="AB57" s="48">
        <f t="shared" si="114"/>
        <v>11.25</v>
      </c>
      <c r="AE57" s="10"/>
      <c r="AF57" s="10"/>
      <c r="AG57" s="10"/>
      <c r="AH57" s="10"/>
      <c r="AI57" s="10"/>
      <c r="AJ57" s="10"/>
      <c r="AK57" s="10"/>
      <c r="AL57" s="10"/>
      <c r="AM57" s="10"/>
    </row>
    <row r="58" spans="1:39" x14ac:dyDescent="0.35">
      <c r="A58" s="44" t="s">
        <v>57</v>
      </c>
      <c r="B58" s="45">
        <v>115</v>
      </c>
      <c r="C58" s="46">
        <f t="shared" si="97"/>
        <v>1568.4172661870505</v>
      </c>
      <c r="D58" s="47">
        <f t="shared" si="120"/>
        <v>1803.6798561151081</v>
      </c>
      <c r="E58" s="48">
        <f t="shared" si="99"/>
        <v>21.472379239465571</v>
      </c>
      <c r="F58" s="49">
        <f t="shared" si="100"/>
        <v>375.97122302158283</v>
      </c>
      <c r="G58" s="47">
        <f t="shared" si="121"/>
        <v>432.36690647482021</v>
      </c>
      <c r="H58" s="50">
        <f t="shared" si="101"/>
        <v>21.618345323741011</v>
      </c>
      <c r="I58" s="51">
        <v>23.165467625899282</v>
      </c>
      <c r="J58" s="52">
        <f t="shared" si="102"/>
        <v>26.640287769784173</v>
      </c>
      <c r="K58" s="48">
        <f t="shared" si="103"/>
        <v>38.057553956834532</v>
      </c>
      <c r="L58" s="53">
        <v>13.381294964028779</v>
      </c>
      <c r="M58" s="52">
        <f t="shared" si="104"/>
        <v>15.388489208633096</v>
      </c>
      <c r="N58" s="50">
        <f t="shared" si="105"/>
        <v>76.942446043165475</v>
      </c>
      <c r="O58" s="63">
        <v>36.690647482014391</v>
      </c>
      <c r="P58" s="52">
        <f t="shared" si="106"/>
        <v>42.194244604316545</v>
      </c>
      <c r="Q58" s="55">
        <f t="shared" si="107"/>
        <v>16.228555617044822</v>
      </c>
      <c r="R58" s="56">
        <v>25.899280575539567</v>
      </c>
      <c r="S58" s="52">
        <f t="shared" si="108"/>
        <v>29.784172661870503</v>
      </c>
      <c r="T58" s="50">
        <f t="shared" si="109"/>
        <v>33.093525179856115</v>
      </c>
      <c r="U58" s="51">
        <v>1.0071942446043165</v>
      </c>
      <c r="V58" s="52">
        <f t="shared" si="110"/>
        <v>1.1582733812949639</v>
      </c>
      <c r="W58" s="58">
        <v>4.6762589928057556</v>
      </c>
      <c r="X58" s="52">
        <f t="shared" ref="X58" si="132">W58*$B58/100</f>
        <v>5.3776978417266186</v>
      </c>
      <c r="Y58" s="59">
        <f t="shared" si="112"/>
        <v>10.755395683453237</v>
      </c>
      <c r="Z58" s="60">
        <v>0.57553956834532372</v>
      </c>
      <c r="AA58" s="52">
        <f t="shared" ref="AA58" si="133">Z58*$B58/100</f>
        <v>0.66187050359712229</v>
      </c>
      <c r="AB58" s="48">
        <f t="shared" si="114"/>
        <v>11.031175059952037</v>
      </c>
      <c r="AE58" s="10"/>
      <c r="AF58" s="10"/>
      <c r="AG58" s="10"/>
      <c r="AH58" s="10"/>
      <c r="AI58" s="10"/>
      <c r="AJ58" s="10"/>
      <c r="AK58" s="10"/>
      <c r="AL58" s="10"/>
      <c r="AM58" s="10"/>
    </row>
    <row r="59" spans="1:39" x14ac:dyDescent="0.35">
      <c r="A59" s="44" t="s">
        <v>52</v>
      </c>
      <c r="B59" s="45">
        <v>160</v>
      </c>
      <c r="C59" s="46">
        <f t="shared" si="97"/>
        <v>1079.9999999999998</v>
      </c>
      <c r="D59" s="47">
        <f t="shared" si="120"/>
        <v>1727.9999999999995</v>
      </c>
      <c r="E59" s="48">
        <f t="shared" si="99"/>
        <v>20.571428571428566</v>
      </c>
      <c r="F59" s="49">
        <f t="shared" si="100"/>
        <v>258.85714285714283</v>
      </c>
      <c r="G59" s="47">
        <f t="shared" si="121"/>
        <v>414.17142857142846</v>
      </c>
      <c r="H59" s="50">
        <f t="shared" si="101"/>
        <v>20.708571428571425</v>
      </c>
      <c r="I59" s="51">
        <v>15.428571428571427</v>
      </c>
      <c r="J59" s="52">
        <f t="shared" si="102"/>
        <v>24.685714285714283</v>
      </c>
      <c r="K59" s="48">
        <f t="shared" si="103"/>
        <v>35.265306122448976</v>
      </c>
      <c r="L59" s="53">
        <v>6.8571428571428577</v>
      </c>
      <c r="M59" s="52">
        <f t="shared" si="104"/>
        <v>10.971428571428573</v>
      </c>
      <c r="N59" s="50">
        <f t="shared" si="105"/>
        <v>54.857142857142868</v>
      </c>
      <c r="O59" s="63">
        <v>26.285714285714285</v>
      </c>
      <c r="P59" s="52">
        <f t="shared" si="106"/>
        <v>42.05714285714285</v>
      </c>
      <c r="Q59" s="55">
        <f t="shared" si="107"/>
        <v>16.175824175824172</v>
      </c>
      <c r="R59" s="56">
        <v>21.142857142857142</v>
      </c>
      <c r="S59" s="52">
        <f t="shared" si="108"/>
        <v>33.828571428571429</v>
      </c>
      <c r="T59" s="50">
        <f t="shared" si="109"/>
        <v>37.587301587301589</v>
      </c>
      <c r="U59" s="51">
        <v>1.7142857142857144</v>
      </c>
      <c r="V59" s="52">
        <f t="shared" si="110"/>
        <v>2.7428571428571433</v>
      </c>
      <c r="W59" s="58">
        <v>2.8571428571428572</v>
      </c>
      <c r="X59" s="52">
        <f t="shared" ref="X59" si="134">W59*$B59/100</f>
        <v>4.5714285714285721</v>
      </c>
      <c r="Y59" s="59">
        <f t="shared" si="112"/>
        <v>9.1428571428571441</v>
      </c>
      <c r="Z59" s="60">
        <v>0.1142857142857143</v>
      </c>
      <c r="AA59" s="52">
        <f t="shared" ref="AA59" si="135">Z59*$B59/100</f>
        <v>0.18285714285714288</v>
      </c>
      <c r="AB59" s="48">
        <f t="shared" si="114"/>
        <v>3.0476190476190479</v>
      </c>
      <c r="AE59" s="10"/>
      <c r="AF59" s="10"/>
      <c r="AG59" s="10"/>
      <c r="AH59" s="10"/>
      <c r="AI59" s="10"/>
      <c r="AJ59" s="10"/>
      <c r="AK59" s="10"/>
      <c r="AL59" s="10"/>
      <c r="AM59" s="10"/>
    </row>
    <row r="60" spans="1:39" x14ac:dyDescent="0.35">
      <c r="A60" s="44" t="s">
        <v>53</v>
      </c>
      <c r="B60" s="45">
        <v>70</v>
      </c>
      <c r="C60" s="46">
        <f t="shared" si="97"/>
        <v>1438.1</v>
      </c>
      <c r="D60" s="47">
        <f t="shared" si="120"/>
        <v>1006.6700000000001</v>
      </c>
      <c r="E60" s="48">
        <f t="shared" si="99"/>
        <v>11.984166666666669</v>
      </c>
      <c r="F60" s="49">
        <f t="shared" si="100"/>
        <v>343.8</v>
      </c>
      <c r="G60" s="47">
        <f t="shared" si="121"/>
        <v>240.66000000000003</v>
      </c>
      <c r="H60" s="50">
        <f t="shared" si="101"/>
        <v>12.033000000000001</v>
      </c>
      <c r="I60" s="51">
        <v>17.8</v>
      </c>
      <c r="J60" s="52">
        <f t="shared" si="102"/>
        <v>12.46</v>
      </c>
      <c r="K60" s="48">
        <f t="shared" si="103"/>
        <v>17.8</v>
      </c>
      <c r="L60" s="53">
        <v>12.1</v>
      </c>
      <c r="M60" s="52">
        <f t="shared" si="104"/>
        <v>8.4700000000000006</v>
      </c>
      <c r="N60" s="50">
        <f t="shared" si="105"/>
        <v>42.35</v>
      </c>
      <c r="O60" s="63">
        <v>38.6</v>
      </c>
      <c r="P60" s="52">
        <f t="shared" si="106"/>
        <v>27.02</v>
      </c>
      <c r="Q60" s="55">
        <f t="shared" si="107"/>
        <v>10.392307692307693</v>
      </c>
      <c r="R60" s="56">
        <v>6.4</v>
      </c>
      <c r="S60" s="52">
        <f t="shared" si="108"/>
        <v>4.4800000000000004</v>
      </c>
      <c r="T60" s="50">
        <f t="shared" si="109"/>
        <v>4.9777777777777779</v>
      </c>
      <c r="U60" s="51">
        <v>1.6</v>
      </c>
      <c r="V60" s="52">
        <f t="shared" si="110"/>
        <v>1.1200000000000001</v>
      </c>
      <c r="W60" s="58">
        <v>6.5</v>
      </c>
      <c r="X60" s="52">
        <f t="shared" ref="X60" si="136">W60*$B60/100</f>
        <v>4.55</v>
      </c>
      <c r="Y60" s="59">
        <f t="shared" si="112"/>
        <v>9.1</v>
      </c>
      <c r="Z60" s="60">
        <v>0.9</v>
      </c>
      <c r="AA60" s="52">
        <f t="shared" ref="AA60" si="137">Z60*$B60/100</f>
        <v>0.63</v>
      </c>
      <c r="AB60" s="48">
        <f t="shared" si="114"/>
        <v>10.5</v>
      </c>
      <c r="AE60" s="10"/>
      <c r="AF60" s="10"/>
      <c r="AG60" s="10"/>
      <c r="AH60" s="10"/>
      <c r="AI60" s="10"/>
      <c r="AJ60" s="10"/>
      <c r="AK60" s="10"/>
      <c r="AL60" s="10"/>
      <c r="AM60" s="10"/>
    </row>
    <row r="61" spans="1:39" x14ac:dyDescent="0.35">
      <c r="A61" s="44" t="s">
        <v>67</v>
      </c>
      <c r="B61" s="45">
        <v>133</v>
      </c>
      <c r="C61" s="46">
        <f t="shared" si="97"/>
        <v>1624.9000000000003</v>
      </c>
      <c r="D61" s="47">
        <f t="shared" ref="D61:D62" si="138">IF(AND(J61&lt;&gt;"",P61&lt;&gt;"",X61&lt;&gt;"",V61&lt;&gt;""),(P61+X61)*17+(J61*37)+(V61*8),"not complete")</f>
        <v>2161.1170000000002</v>
      </c>
      <c r="E61" s="48">
        <f t="shared" si="99"/>
        <v>25.727583333333335</v>
      </c>
      <c r="F61" s="49">
        <f t="shared" si="100"/>
        <v>390.10000000000008</v>
      </c>
      <c r="G61" s="47">
        <f t="shared" ref="G61" si="139">IF(AND(J61&lt;&gt;"",P61&lt;&gt;"",X61&lt;&gt;"",V61&lt;&gt;""),(P61+X61)*4+(J61*9)+(V61*2),"not complete")</f>
        <v>518.83300000000008</v>
      </c>
      <c r="H61" s="50">
        <f t="shared" si="101"/>
        <v>25.941650000000006</v>
      </c>
      <c r="I61" s="51">
        <v>25.5</v>
      </c>
      <c r="J61" s="52">
        <f t="shared" si="102"/>
        <v>33.914999999999999</v>
      </c>
      <c r="K61" s="48">
        <f t="shared" si="103"/>
        <v>48.449999999999996</v>
      </c>
      <c r="L61" s="53">
        <v>9.6999999999999993</v>
      </c>
      <c r="M61" s="52">
        <f t="shared" si="104"/>
        <v>12.901</v>
      </c>
      <c r="N61" s="50">
        <f t="shared" si="105"/>
        <v>64.504999999999995</v>
      </c>
      <c r="O61" s="63">
        <v>34.299999999999997</v>
      </c>
      <c r="P61" s="52">
        <f t="shared" si="106"/>
        <v>45.619</v>
      </c>
      <c r="Q61" s="55">
        <f t="shared" si="107"/>
        <v>17.545769230769231</v>
      </c>
      <c r="R61" s="56">
        <v>26.6</v>
      </c>
      <c r="S61" s="52">
        <f t="shared" si="108"/>
        <v>35.378</v>
      </c>
      <c r="T61" s="50">
        <f t="shared" si="109"/>
        <v>39.308888888888887</v>
      </c>
      <c r="U61" s="51">
        <v>2.2999999999999998</v>
      </c>
      <c r="V61" s="52">
        <f t="shared" si="110"/>
        <v>3.0589999999999997</v>
      </c>
      <c r="W61" s="58">
        <v>4.7</v>
      </c>
      <c r="X61" s="52">
        <f t="shared" ref="X61" si="140">W61*$B61/100</f>
        <v>6.2510000000000003</v>
      </c>
      <c r="Y61" s="59">
        <f t="shared" si="112"/>
        <v>12.502000000000002</v>
      </c>
      <c r="Z61" s="60">
        <v>0.34</v>
      </c>
      <c r="AA61" s="52">
        <f t="shared" ref="AA61" si="141">Z61*$B61/100</f>
        <v>0.45220000000000005</v>
      </c>
      <c r="AB61" s="48">
        <f t="shared" si="114"/>
        <v>7.536666666666668</v>
      </c>
    </row>
    <row r="62" spans="1:39" x14ac:dyDescent="0.35">
      <c r="A62" s="44" t="s">
        <v>55</v>
      </c>
      <c r="B62" s="45">
        <v>153</v>
      </c>
      <c r="C62" s="46">
        <f t="shared" si="97"/>
        <v>1595.2095808383237</v>
      </c>
      <c r="D62" s="47">
        <f t="shared" si="138"/>
        <v>2440.6706586826353</v>
      </c>
      <c r="E62" s="48">
        <f t="shared" si="99"/>
        <v>29.05560307955518</v>
      </c>
      <c r="F62" s="49">
        <f t="shared" si="100"/>
        <v>383.2335329341318</v>
      </c>
      <c r="G62" s="47">
        <f>IF(AND(J62&lt;&gt;"",P62&lt;&gt;"",X62&lt;&gt;"",V62&lt;&gt;""),(P62+X62)*4+(J62*9)+(V62*2),"not complete")</f>
        <v>586.34730538922167</v>
      </c>
      <c r="H62" s="50">
        <f t="shared" si="101"/>
        <v>29.317365269461082</v>
      </c>
      <c r="I62" s="51">
        <v>26.34730538922156</v>
      </c>
      <c r="J62" s="52">
        <f t="shared" si="102"/>
        <v>40.311377245508986</v>
      </c>
      <c r="K62" s="48">
        <f t="shared" si="103"/>
        <v>57.587681779298549</v>
      </c>
      <c r="L62" s="53">
        <v>7.1856287425149699</v>
      </c>
      <c r="M62" s="52">
        <f t="shared" si="104"/>
        <v>10.994011976047904</v>
      </c>
      <c r="N62" s="50">
        <f t="shared" si="105"/>
        <v>54.970059880239518</v>
      </c>
      <c r="O62" s="63">
        <v>31.137724550898206</v>
      </c>
      <c r="P62" s="52">
        <f t="shared" si="106"/>
        <v>47.640718562874255</v>
      </c>
      <c r="Q62" s="55">
        <f t="shared" si="107"/>
        <v>18.323353293413174</v>
      </c>
      <c r="R62" s="56">
        <v>25.149700598802394</v>
      </c>
      <c r="S62" s="52">
        <f t="shared" si="108"/>
        <v>38.47904191616766</v>
      </c>
      <c r="T62" s="50">
        <f t="shared" si="109"/>
        <v>42.754491017964064</v>
      </c>
      <c r="U62" s="51">
        <v>1.1976047904191618</v>
      </c>
      <c r="V62" s="52">
        <f t="shared" si="110"/>
        <v>1.8323353293413174</v>
      </c>
      <c r="W62" s="58">
        <v>4.7904191616766472</v>
      </c>
      <c r="X62" s="52">
        <f t="shared" ref="X62" si="142">W62*$B62/100</f>
        <v>7.3293413173652695</v>
      </c>
      <c r="Y62" s="59">
        <f t="shared" si="112"/>
        <v>14.658682634730539</v>
      </c>
      <c r="Z62" s="60">
        <v>0.17964071856287425</v>
      </c>
      <c r="AA62" s="52">
        <f t="shared" ref="AA62" si="143">Z62*$B62/100</f>
        <v>0.2748502994011976</v>
      </c>
      <c r="AB62" s="48">
        <f t="shared" si="114"/>
        <v>4.5808383233532934</v>
      </c>
    </row>
  </sheetData>
  <protectedRanges>
    <protectedRange password="CDB8" sqref="G62 G50:G52" name="Bereich2_1_3"/>
    <protectedRange password="CDB8" sqref="G11:G12 G14:G15 G27:G31 G43:G44 G48 G57:G61" name="Bereich2_1_2"/>
    <protectedRange password="CDB8" sqref="D11:D12 D14:D15 D50:D52 D22:D31 D43:D44 D48 D57:D62" name="Bereich1_1_2"/>
    <protectedRange password="CDB8" sqref="G34:G39" name="Bereich2_1_9"/>
    <protectedRange password="CDB8" sqref="D34:D39" name="Bereich1_1_8"/>
    <protectedRange password="CDB8" sqref="G32:G33" name="Bereich2_1_10"/>
    <protectedRange password="CDB8" sqref="D32:D33" name="Bereich1_1_9"/>
    <protectedRange password="CDB8" sqref="G53:G56" name="Bereich2_1_11"/>
    <protectedRange password="CDB8" sqref="D53:D56" name="Bereich1_1_10"/>
    <protectedRange password="CDB8" sqref="G40:G42" name="Bereich2_1_9_1"/>
    <protectedRange password="CDB8" sqref="D40:D42" name="Bereich1_1_8_1"/>
    <protectedRange password="CDB8" sqref="G45:G47" name="Bereich2_1_2_1_1"/>
    <protectedRange password="CDB8" sqref="D45:D47" name="Bereich1_1_2_1_1"/>
  </protectedRanges>
  <mergeCells count="20">
    <mergeCell ref="Z8:AB8"/>
    <mergeCell ref="A8:A9"/>
    <mergeCell ref="B8:B9"/>
    <mergeCell ref="C8:E8"/>
    <mergeCell ref="F8:H8"/>
    <mergeCell ref="I8:K8"/>
    <mergeCell ref="L8:N8"/>
    <mergeCell ref="O8:Q8"/>
    <mergeCell ref="R8:T8"/>
    <mergeCell ref="U8:V8"/>
    <mergeCell ref="W8:Y8"/>
    <mergeCell ref="J5:K5"/>
    <mergeCell ref="G5:H5"/>
    <mergeCell ref="D5:E5"/>
    <mergeCell ref="E4:AB4"/>
    <mergeCell ref="AA5:AB5"/>
    <mergeCell ref="X5:Y5"/>
    <mergeCell ref="S5:T5"/>
    <mergeCell ref="P5:Q5"/>
    <mergeCell ref="M5:N5"/>
  </mergeCells>
  <conditionalFormatting sqref="AA22">
    <cfRule type="cellIs" dxfId="429" priority="1899" operator="lessThan">
      <formula>1</formula>
    </cfRule>
    <cfRule type="cellIs" dxfId="428" priority="1900" operator="greaterThanOrEqual">
      <formula>1</formula>
    </cfRule>
  </conditionalFormatting>
  <conditionalFormatting sqref="J21 W16:W21 V43:V44 V19:V37 W50:W51 W53:W60 J50:J57 M50:M57 X50:X57 P50:P57 S50:S57 V50:V57 AA50:AA57">
    <cfRule type="cellIs" dxfId="427" priority="1939" operator="lessThan">
      <formula>10</formula>
    </cfRule>
    <cfRule type="cellIs" dxfId="426" priority="1940" operator="greaterThanOrEqual">
      <formula>10</formula>
    </cfRule>
  </conditionalFormatting>
  <conditionalFormatting sqref="M21">
    <cfRule type="cellIs" dxfId="425" priority="1937" operator="lessThan">
      <formula>10</formula>
    </cfRule>
    <cfRule type="cellIs" dxfId="424" priority="1938" operator="greaterThanOrEqual">
      <formula>10</formula>
    </cfRule>
  </conditionalFormatting>
  <conditionalFormatting sqref="P21">
    <cfRule type="cellIs" dxfId="423" priority="1935" operator="lessThan">
      <formula>10</formula>
    </cfRule>
    <cfRule type="cellIs" dxfId="422" priority="1936" operator="greaterThanOrEqual">
      <formula>10</formula>
    </cfRule>
  </conditionalFormatting>
  <conditionalFormatting sqref="S21">
    <cfRule type="cellIs" dxfId="421" priority="1933" operator="lessThan">
      <formula>10</formula>
    </cfRule>
    <cfRule type="cellIs" dxfId="420" priority="1934" operator="greaterThanOrEqual">
      <formula>10</formula>
    </cfRule>
  </conditionalFormatting>
  <conditionalFormatting sqref="X21">
    <cfRule type="cellIs" dxfId="419" priority="1931" operator="lessThan">
      <formula>10</formula>
    </cfRule>
    <cfRule type="cellIs" dxfId="418" priority="1932" operator="greaterThanOrEqual">
      <formula>10</formula>
    </cfRule>
  </conditionalFormatting>
  <conditionalFormatting sqref="AA21">
    <cfRule type="cellIs" dxfId="417" priority="1927" operator="lessThan">
      <formula>1</formula>
    </cfRule>
    <cfRule type="cellIs" dxfId="416" priority="1928" operator="greaterThanOrEqual">
      <formula>1</formula>
    </cfRule>
  </conditionalFormatting>
  <conditionalFormatting sqref="J22">
    <cfRule type="cellIs" dxfId="415" priority="1911" operator="lessThan">
      <formula>10</formula>
    </cfRule>
    <cfRule type="cellIs" dxfId="414" priority="1912" operator="greaterThanOrEqual">
      <formula>10</formula>
    </cfRule>
  </conditionalFormatting>
  <conditionalFormatting sqref="M22">
    <cfRule type="cellIs" dxfId="413" priority="1909" operator="lessThan">
      <formula>10</formula>
    </cfRule>
    <cfRule type="cellIs" dxfId="412" priority="1910" operator="greaterThanOrEqual">
      <formula>10</formula>
    </cfRule>
  </conditionalFormatting>
  <conditionalFormatting sqref="P22">
    <cfRule type="cellIs" dxfId="411" priority="1907" operator="lessThan">
      <formula>10</formula>
    </cfRule>
    <cfRule type="cellIs" dxfId="410" priority="1908" operator="greaterThanOrEqual">
      <formula>10</formula>
    </cfRule>
  </conditionalFormatting>
  <conditionalFormatting sqref="S22">
    <cfRule type="cellIs" dxfId="409" priority="1905" operator="lessThan">
      <formula>10</formula>
    </cfRule>
    <cfRule type="cellIs" dxfId="408" priority="1906" operator="greaterThanOrEqual">
      <formula>10</formula>
    </cfRule>
  </conditionalFormatting>
  <conditionalFormatting sqref="X22">
    <cfRule type="cellIs" dxfId="407" priority="1903" operator="lessThan">
      <formula>10</formula>
    </cfRule>
    <cfRule type="cellIs" dxfId="406" priority="1904" operator="greaterThanOrEqual">
      <formula>10</formula>
    </cfRule>
  </conditionalFormatting>
  <conditionalFormatting sqref="AA23">
    <cfRule type="cellIs" dxfId="405" priority="1885" operator="lessThan">
      <formula>1</formula>
    </cfRule>
    <cfRule type="cellIs" dxfId="404" priority="1886" operator="greaterThanOrEqual">
      <formula>1</formula>
    </cfRule>
  </conditionalFormatting>
  <conditionalFormatting sqref="J23">
    <cfRule type="cellIs" dxfId="403" priority="1897" operator="lessThan">
      <formula>10</formula>
    </cfRule>
    <cfRule type="cellIs" dxfId="402" priority="1898" operator="greaterThanOrEqual">
      <formula>10</formula>
    </cfRule>
  </conditionalFormatting>
  <conditionalFormatting sqref="M23">
    <cfRule type="cellIs" dxfId="401" priority="1895" operator="lessThan">
      <formula>10</formula>
    </cfRule>
    <cfRule type="cellIs" dxfId="400" priority="1896" operator="greaterThanOrEqual">
      <formula>10</formula>
    </cfRule>
  </conditionalFormatting>
  <conditionalFormatting sqref="P23">
    <cfRule type="cellIs" dxfId="399" priority="1893" operator="lessThan">
      <formula>10</formula>
    </cfRule>
    <cfRule type="cellIs" dxfId="398" priority="1894" operator="greaterThanOrEqual">
      <formula>10</formula>
    </cfRule>
  </conditionalFormatting>
  <conditionalFormatting sqref="S23">
    <cfRule type="cellIs" dxfId="397" priority="1891" operator="lessThan">
      <formula>10</formula>
    </cfRule>
    <cfRule type="cellIs" dxfId="396" priority="1892" operator="greaterThanOrEqual">
      <formula>10</formula>
    </cfRule>
  </conditionalFormatting>
  <conditionalFormatting sqref="X23">
    <cfRule type="cellIs" dxfId="395" priority="1889" operator="lessThan">
      <formula>10</formula>
    </cfRule>
    <cfRule type="cellIs" dxfId="394" priority="1890" operator="greaterThanOrEqual">
      <formula>10</formula>
    </cfRule>
  </conditionalFormatting>
  <conditionalFormatting sqref="J24">
    <cfRule type="cellIs" dxfId="393" priority="1841" operator="lessThan">
      <formula>10</formula>
    </cfRule>
    <cfRule type="cellIs" dxfId="392" priority="1842" operator="greaterThanOrEqual">
      <formula>10</formula>
    </cfRule>
  </conditionalFormatting>
  <conditionalFormatting sqref="M24">
    <cfRule type="cellIs" dxfId="391" priority="1839" operator="lessThan">
      <formula>10</formula>
    </cfRule>
    <cfRule type="cellIs" dxfId="390" priority="1840" operator="greaterThanOrEqual">
      <formula>10</formula>
    </cfRule>
  </conditionalFormatting>
  <conditionalFormatting sqref="P24">
    <cfRule type="cellIs" dxfId="389" priority="1837" operator="lessThan">
      <formula>10</formula>
    </cfRule>
    <cfRule type="cellIs" dxfId="388" priority="1838" operator="greaterThanOrEqual">
      <formula>10</formula>
    </cfRule>
  </conditionalFormatting>
  <conditionalFormatting sqref="S24">
    <cfRule type="cellIs" dxfId="387" priority="1835" operator="lessThan">
      <formula>10</formula>
    </cfRule>
    <cfRule type="cellIs" dxfId="386" priority="1836" operator="greaterThanOrEqual">
      <formula>10</formula>
    </cfRule>
  </conditionalFormatting>
  <conditionalFormatting sqref="X24">
    <cfRule type="cellIs" dxfId="385" priority="1833" operator="lessThan">
      <formula>10</formula>
    </cfRule>
    <cfRule type="cellIs" dxfId="384" priority="1834" operator="greaterThanOrEqual">
      <formula>10</formula>
    </cfRule>
  </conditionalFormatting>
  <conditionalFormatting sqref="AA24">
    <cfRule type="cellIs" dxfId="383" priority="1829" operator="lessThan">
      <formula>1</formula>
    </cfRule>
    <cfRule type="cellIs" dxfId="382" priority="1830" operator="greaterThanOrEqual">
      <formula>1</formula>
    </cfRule>
  </conditionalFormatting>
  <conditionalFormatting sqref="J25:J26">
    <cfRule type="cellIs" dxfId="381" priority="1827" operator="lessThan">
      <formula>10</formula>
    </cfRule>
    <cfRule type="cellIs" dxfId="380" priority="1828" operator="greaterThanOrEqual">
      <formula>10</formula>
    </cfRule>
  </conditionalFormatting>
  <conditionalFormatting sqref="M25:M26">
    <cfRule type="cellIs" dxfId="379" priority="1825" operator="lessThan">
      <formula>10</formula>
    </cfRule>
    <cfRule type="cellIs" dxfId="378" priority="1826" operator="greaterThanOrEqual">
      <formula>10</formula>
    </cfRule>
  </conditionalFormatting>
  <conditionalFormatting sqref="P25:P26">
    <cfRule type="cellIs" dxfId="377" priority="1823" operator="lessThan">
      <formula>10</formula>
    </cfRule>
    <cfRule type="cellIs" dxfId="376" priority="1824" operator="greaterThanOrEqual">
      <formula>10</formula>
    </cfRule>
  </conditionalFormatting>
  <conditionalFormatting sqref="S25:S26">
    <cfRule type="cellIs" dxfId="375" priority="1821" operator="lessThan">
      <formula>10</formula>
    </cfRule>
    <cfRule type="cellIs" dxfId="374" priority="1822" operator="greaterThanOrEqual">
      <formula>10</formula>
    </cfRule>
  </conditionalFormatting>
  <conditionalFormatting sqref="X25:X26">
    <cfRule type="cellIs" dxfId="373" priority="1819" operator="lessThan">
      <formula>10</formula>
    </cfRule>
    <cfRule type="cellIs" dxfId="372" priority="1820" operator="greaterThanOrEqual">
      <formula>10</formula>
    </cfRule>
  </conditionalFormatting>
  <conditionalFormatting sqref="AA25:AA26">
    <cfRule type="cellIs" dxfId="371" priority="1815" operator="lessThan">
      <formula>1</formula>
    </cfRule>
    <cfRule type="cellIs" dxfId="370" priority="1816" operator="greaterThanOrEqual">
      <formula>1</formula>
    </cfRule>
  </conditionalFormatting>
  <conditionalFormatting sqref="J30:J31">
    <cfRule type="cellIs" dxfId="369" priority="1785" operator="lessThan">
      <formula>10</formula>
    </cfRule>
    <cfRule type="cellIs" dxfId="368" priority="1786" operator="greaterThanOrEqual">
      <formula>10</formula>
    </cfRule>
  </conditionalFormatting>
  <conditionalFormatting sqref="M30:M31">
    <cfRule type="cellIs" dxfId="367" priority="1783" operator="lessThan">
      <formula>10</formula>
    </cfRule>
    <cfRule type="cellIs" dxfId="366" priority="1784" operator="greaterThanOrEqual">
      <formula>10</formula>
    </cfRule>
  </conditionalFormatting>
  <conditionalFormatting sqref="P30:P31">
    <cfRule type="cellIs" dxfId="365" priority="1781" operator="lessThan">
      <formula>10</formula>
    </cfRule>
    <cfRule type="cellIs" dxfId="364" priority="1782" operator="greaterThanOrEqual">
      <formula>10</formula>
    </cfRule>
  </conditionalFormatting>
  <conditionalFormatting sqref="S30:S31">
    <cfRule type="cellIs" dxfId="363" priority="1779" operator="lessThan">
      <formula>10</formula>
    </cfRule>
    <cfRule type="cellIs" dxfId="362" priority="1780" operator="greaterThanOrEqual">
      <formula>10</formula>
    </cfRule>
  </conditionalFormatting>
  <conditionalFormatting sqref="X30:X31">
    <cfRule type="cellIs" dxfId="361" priority="1777" operator="lessThan">
      <formula>10</formula>
    </cfRule>
    <cfRule type="cellIs" dxfId="360" priority="1778" operator="greaterThanOrEqual">
      <formula>10</formula>
    </cfRule>
  </conditionalFormatting>
  <conditionalFormatting sqref="AA30:AA31">
    <cfRule type="cellIs" dxfId="359" priority="1773" operator="lessThan">
      <formula>1</formula>
    </cfRule>
    <cfRule type="cellIs" dxfId="358" priority="1774" operator="greaterThanOrEqual">
      <formula>1</formula>
    </cfRule>
  </conditionalFormatting>
  <conditionalFormatting sqref="J43">
    <cfRule type="cellIs" dxfId="357" priority="1771" operator="lessThan">
      <formula>10</formula>
    </cfRule>
    <cfRule type="cellIs" dxfId="356" priority="1772" operator="greaterThanOrEqual">
      <formula>10</formula>
    </cfRule>
  </conditionalFormatting>
  <conditionalFormatting sqref="M43">
    <cfRule type="cellIs" dxfId="355" priority="1769" operator="lessThan">
      <formula>10</formula>
    </cfRule>
    <cfRule type="cellIs" dxfId="354" priority="1770" operator="greaterThanOrEqual">
      <formula>10</formula>
    </cfRule>
  </conditionalFormatting>
  <conditionalFormatting sqref="P43">
    <cfRule type="cellIs" dxfId="353" priority="1767" operator="lessThan">
      <formula>10</formula>
    </cfRule>
    <cfRule type="cellIs" dxfId="352" priority="1768" operator="greaterThanOrEqual">
      <formula>10</formula>
    </cfRule>
  </conditionalFormatting>
  <conditionalFormatting sqref="S43">
    <cfRule type="cellIs" dxfId="351" priority="1765" operator="lessThan">
      <formula>10</formula>
    </cfRule>
    <cfRule type="cellIs" dxfId="350" priority="1766" operator="greaterThanOrEqual">
      <formula>10</formula>
    </cfRule>
  </conditionalFormatting>
  <conditionalFormatting sqref="X43">
    <cfRule type="cellIs" dxfId="349" priority="1763" operator="lessThan">
      <formula>10</formula>
    </cfRule>
    <cfRule type="cellIs" dxfId="348" priority="1764" operator="greaterThanOrEqual">
      <formula>10</formula>
    </cfRule>
  </conditionalFormatting>
  <conditionalFormatting sqref="AA43">
    <cfRule type="cellIs" dxfId="347" priority="1759" operator="lessThan">
      <formula>1</formula>
    </cfRule>
    <cfRule type="cellIs" dxfId="346" priority="1760" operator="greaterThanOrEqual">
      <formula>1</formula>
    </cfRule>
  </conditionalFormatting>
  <conditionalFormatting sqref="J44">
    <cfRule type="cellIs" dxfId="345" priority="1757" operator="lessThan">
      <formula>10</formula>
    </cfRule>
    <cfRule type="cellIs" dxfId="344" priority="1758" operator="greaterThanOrEqual">
      <formula>10</formula>
    </cfRule>
  </conditionalFormatting>
  <conditionalFormatting sqref="M44">
    <cfRule type="cellIs" dxfId="343" priority="1755" operator="lessThan">
      <formula>10</formula>
    </cfRule>
    <cfRule type="cellIs" dxfId="342" priority="1756" operator="greaterThanOrEqual">
      <formula>10</formula>
    </cfRule>
  </conditionalFormatting>
  <conditionalFormatting sqref="P44">
    <cfRule type="cellIs" dxfId="341" priority="1753" operator="lessThan">
      <formula>10</formula>
    </cfRule>
    <cfRule type="cellIs" dxfId="340" priority="1754" operator="greaterThanOrEqual">
      <formula>10</formula>
    </cfRule>
  </conditionalFormatting>
  <conditionalFormatting sqref="S44">
    <cfRule type="cellIs" dxfId="339" priority="1751" operator="lessThan">
      <formula>10</formula>
    </cfRule>
    <cfRule type="cellIs" dxfId="338" priority="1752" operator="greaterThanOrEqual">
      <formula>10</formula>
    </cfRule>
  </conditionalFormatting>
  <conditionalFormatting sqref="X44">
    <cfRule type="cellIs" dxfId="337" priority="1749" operator="lessThan">
      <formula>10</formula>
    </cfRule>
    <cfRule type="cellIs" dxfId="336" priority="1750" operator="greaterThanOrEqual">
      <formula>10</formula>
    </cfRule>
  </conditionalFormatting>
  <conditionalFormatting sqref="AA44">
    <cfRule type="cellIs" dxfId="335" priority="1745" operator="lessThan">
      <formula>1</formula>
    </cfRule>
    <cfRule type="cellIs" dxfId="334" priority="1746" operator="greaterThanOrEqual">
      <formula>1</formula>
    </cfRule>
  </conditionalFormatting>
  <conditionalFormatting sqref="AA17">
    <cfRule type="cellIs" dxfId="333" priority="1223" operator="lessThan">
      <formula>1</formula>
    </cfRule>
    <cfRule type="cellIs" dxfId="332" priority="1224" operator="greaterThanOrEqual">
      <formula>1</formula>
    </cfRule>
  </conditionalFormatting>
  <conditionalFormatting sqref="M13">
    <cfRule type="cellIs" dxfId="331" priority="1317" operator="lessThan">
      <formula>10</formula>
    </cfRule>
    <cfRule type="cellIs" dxfId="330" priority="1318" operator="greaterThanOrEqual">
      <formula>10</formula>
    </cfRule>
  </conditionalFormatting>
  <conditionalFormatting sqref="P13">
    <cfRule type="cellIs" dxfId="329" priority="1315" operator="lessThan">
      <formula>10</formula>
    </cfRule>
    <cfRule type="cellIs" dxfId="328" priority="1316" operator="greaterThanOrEqual">
      <formula>10</formula>
    </cfRule>
  </conditionalFormatting>
  <conditionalFormatting sqref="S13">
    <cfRule type="cellIs" dxfId="327" priority="1313" operator="lessThan">
      <formula>10</formula>
    </cfRule>
    <cfRule type="cellIs" dxfId="326" priority="1314" operator="greaterThanOrEqual">
      <formula>10</formula>
    </cfRule>
  </conditionalFormatting>
  <conditionalFormatting sqref="X13">
    <cfRule type="cellIs" dxfId="325" priority="1311" operator="lessThan">
      <formula>10</formula>
    </cfRule>
    <cfRule type="cellIs" dxfId="324" priority="1312" operator="greaterThanOrEqual">
      <formula>10</formula>
    </cfRule>
  </conditionalFormatting>
  <conditionalFormatting sqref="V13">
    <cfRule type="cellIs" dxfId="323" priority="1309" operator="lessThan">
      <formula>10</formula>
    </cfRule>
    <cfRule type="cellIs" dxfId="322" priority="1310" operator="greaterThanOrEqual">
      <formula>10</formula>
    </cfRule>
  </conditionalFormatting>
  <conditionalFormatting sqref="AA34">
    <cfRule type="cellIs" dxfId="321" priority="1191" operator="lessThan">
      <formula>1</formula>
    </cfRule>
    <cfRule type="cellIs" dxfId="320" priority="1192" operator="greaterThanOrEqual">
      <formula>1</formula>
    </cfRule>
  </conditionalFormatting>
  <conditionalFormatting sqref="AA32:AA33">
    <cfRule type="cellIs" dxfId="319" priority="1177" operator="lessThan">
      <formula>1</formula>
    </cfRule>
    <cfRule type="cellIs" dxfId="318" priority="1178" operator="greaterThanOrEqual">
      <formula>1</formula>
    </cfRule>
  </conditionalFormatting>
  <conditionalFormatting sqref="J16">
    <cfRule type="cellIs" dxfId="317" priority="1291" operator="lessThan">
      <formula>10</formula>
    </cfRule>
    <cfRule type="cellIs" dxfId="316" priority="1292" operator="greaterThanOrEqual">
      <formula>10</formula>
    </cfRule>
  </conditionalFormatting>
  <conditionalFormatting sqref="J13">
    <cfRule type="cellIs" dxfId="315" priority="1319" operator="lessThan">
      <formula>10</formula>
    </cfRule>
    <cfRule type="cellIs" dxfId="314" priority="1320" operator="greaterThanOrEqual">
      <formula>10</formula>
    </cfRule>
  </conditionalFormatting>
  <conditionalFormatting sqref="J18 J20">
    <cfRule type="cellIs" dxfId="313" priority="1277" operator="lessThan">
      <formula>10</formula>
    </cfRule>
    <cfRule type="cellIs" dxfId="312" priority="1278" operator="greaterThanOrEqual">
      <formula>10</formula>
    </cfRule>
  </conditionalFormatting>
  <conditionalFormatting sqref="AA13">
    <cfRule type="cellIs" dxfId="311" priority="1307" operator="lessThan">
      <formula>1</formula>
    </cfRule>
    <cfRule type="cellIs" dxfId="310" priority="1308" operator="greaterThanOrEqual">
      <formula>1</formula>
    </cfRule>
  </conditionalFormatting>
  <conditionalFormatting sqref="S16">
    <cfRule type="cellIs" dxfId="309" priority="1285" operator="lessThan">
      <formula>10</formula>
    </cfRule>
    <cfRule type="cellIs" dxfId="308" priority="1286" operator="greaterThanOrEqual">
      <formula>10</formula>
    </cfRule>
  </conditionalFormatting>
  <conditionalFormatting sqref="X16">
    <cfRule type="cellIs" dxfId="307" priority="1283" operator="lessThan">
      <formula>10</formula>
    </cfRule>
    <cfRule type="cellIs" dxfId="306" priority="1284" operator="greaterThanOrEqual">
      <formula>10</formula>
    </cfRule>
  </conditionalFormatting>
  <conditionalFormatting sqref="V16">
    <cfRule type="cellIs" dxfId="305" priority="1281" operator="lessThan">
      <formula>10</formula>
    </cfRule>
    <cfRule type="cellIs" dxfId="304" priority="1282" operator="greaterThanOrEqual">
      <formula>10</formula>
    </cfRule>
  </conditionalFormatting>
  <conditionalFormatting sqref="J19">
    <cfRule type="cellIs" dxfId="303" priority="1249" operator="lessThan">
      <formula>10</formula>
    </cfRule>
    <cfRule type="cellIs" dxfId="302" priority="1250" operator="greaterThanOrEqual">
      <formula>10</formula>
    </cfRule>
  </conditionalFormatting>
  <conditionalFormatting sqref="M18 M20">
    <cfRule type="cellIs" dxfId="301" priority="1275" operator="lessThan">
      <formula>10</formula>
    </cfRule>
    <cfRule type="cellIs" dxfId="300" priority="1276" operator="greaterThanOrEqual">
      <formula>10</formula>
    </cfRule>
  </conditionalFormatting>
  <conditionalFormatting sqref="M16">
    <cfRule type="cellIs" dxfId="299" priority="1289" operator="lessThan">
      <formula>10</formula>
    </cfRule>
    <cfRule type="cellIs" dxfId="298" priority="1290" operator="greaterThanOrEqual">
      <formula>10</formula>
    </cfRule>
  </conditionalFormatting>
  <conditionalFormatting sqref="P16">
    <cfRule type="cellIs" dxfId="297" priority="1287" operator="lessThan">
      <formula>10</formula>
    </cfRule>
    <cfRule type="cellIs" dxfId="296" priority="1288" operator="greaterThanOrEqual">
      <formula>10</formula>
    </cfRule>
  </conditionalFormatting>
  <conditionalFormatting sqref="AA16">
    <cfRule type="cellIs" dxfId="295" priority="1279" operator="lessThan">
      <formula>1</formula>
    </cfRule>
    <cfRule type="cellIs" dxfId="294" priority="1280" operator="greaterThanOrEqual">
      <formula>1</formula>
    </cfRule>
  </conditionalFormatting>
  <conditionalFormatting sqref="M19">
    <cfRule type="cellIs" dxfId="293" priority="1247" operator="lessThan">
      <formula>10</formula>
    </cfRule>
    <cfRule type="cellIs" dxfId="292" priority="1248" operator="greaterThanOrEqual">
      <formula>10</formula>
    </cfRule>
  </conditionalFormatting>
  <conditionalFormatting sqref="P19">
    <cfRule type="cellIs" dxfId="291" priority="1245" operator="lessThan">
      <formula>10</formula>
    </cfRule>
    <cfRule type="cellIs" dxfId="290" priority="1246" operator="greaterThanOrEqual">
      <formula>10</formula>
    </cfRule>
  </conditionalFormatting>
  <conditionalFormatting sqref="P18 P20">
    <cfRule type="cellIs" dxfId="289" priority="1273" operator="lessThan">
      <formula>10</formula>
    </cfRule>
    <cfRule type="cellIs" dxfId="288" priority="1274" operator="greaterThanOrEqual">
      <formula>10</formula>
    </cfRule>
  </conditionalFormatting>
  <conditionalFormatting sqref="S18 S20">
    <cfRule type="cellIs" dxfId="287" priority="1271" operator="lessThan">
      <formula>10</formula>
    </cfRule>
    <cfRule type="cellIs" dxfId="286" priority="1272" operator="greaterThanOrEqual">
      <formula>10</formula>
    </cfRule>
  </conditionalFormatting>
  <conditionalFormatting sqref="X18 X20">
    <cfRule type="cellIs" dxfId="285" priority="1269" operator="lessThan">
      <formula>10</formula>
    </cfRule>
    <cfRule type="cellIs" dxfId="284" priority="1270" operator="greaterThanOrEqual">
      <formula>10</formula>
    </cfRule>
  </conditionalFormatting>
  <conditionalFormatting sqref="V18">
    <cfRule type="cellIs" dxfId="283" priority="1267" operator="lessThan">
      <formula>10</formula>
    </cfRule>
    <cfRule type="cellIs" dxfId="282" priority="1268" operator="greaterThanOrEqual">
      <formula>10</formula>
    </cfRule>
  </conditionalFormatting>
  <conditionalFormatting sqref="AA18 AA20">
    <cfRule type="cellIs" dxfId="281" priority="1265" operator="lessThan">
      <formula>1</formula>
    </cfRule>
    <cfRule type="cellIs" dxfId="280" priority="1266" operator="greaterThanOrEqual">
      <formula>1</formula>
    </cfRule>
  </conditionalFormatting>
  <conditionalFormatting sqref="S19">
    <cfRule type="cellIs" dxfId="279" priority="1243" operator="lessThan">
      <formula>10</formula>
    </cfRule>
    <cfRule type="cellIs" dxfId="278" priority="1244" operator="greaterThanOrEqual">
      <formula>10</formula>
    </cfRule>
  </conditionalFormatting>
  <conditionalFormatting sqref="X19">
    <cfRule type="cellIs" dxfId="277" priority="1241" operator="lessThan">
      <formula>10</formula>
    </cfRule>
    <cfRule type="cellIs" dxfId="276" priority="1242" operator="greaterThanOrEqual">
      <formula>10</formula>
    </cfRule>
  </conditionalFormatting>
  <conditionalFormatting sqref="AA19">
    <cfRule type="cellIs" dxfId="275" priority="1237" operator="lessThan">
      <formula>1</formula>
    </cfRule>
    <cfRule type="cellIs" dxfId="274" priority="1238" operator="greaterThanOrEqual">
      <formula>1</formula>
    </cfRule>
  </conditionalFormatting>
  <conditionalFormatting sqref="J17">
    <cfRule type="cellIs" dxfId="273" priority="1235" operator="lessThan">
      <formula>10</formula>
    </cfRule>
    <cfRule type="cellIs" dxfId="272" priority="1236" operator="greaterThanOrEqual">
      <formula>10</formula>
    </cfRule>
  </conditionalFormatting>
  <conditionalFormatting sqref="M17">
    <cfRule type="cellIs" dxfId="271" priority="1233" operator="lessThan">
      <formula>10</formula>
    </cfRule>
    <cfRule type="cellIs" dxfId="270" priority="1234" operator="greaterThanOrEqual">
      <formula>10</formula>
    </cfRule>
  </conditionalFormatting>
  <conditionalFormatting sqref="P17">
    <cfRule type="cellIs" dxfId="269" priority="1231" operator="lessThan">
      <formula>10</formula>
    </cfRule>
    <cfRule type="cellIs" dxfId="268" priority="1232" operator="greaterThanOrEqual">
      <formula>10</formula>
    </cfRule>
  </conditionalFormatting>
  <conditionalFormatting sqref="S17">
    <cfRule type="cellIs" dxfId="267" priority="1229" operator="lessThan">
      <formula>10</formula>
    </cfRule>
    <cfRule type="cellIs" dxfId="266" priority="1230" operator="greaterThanOrEqual">
      <formula>10</formula>
    </cfRule>
  </conditionalFormatting>
  <conditionalFormatting sqref="X17">
    <cfRule type="cellIs" dxfId="265" priority="1227" operator="lessThan">
      <formula>10</formula>
    </cfRule>
    <cfRule type="cellIs" dxfId="264" priority="1228" operator="greaterThanOrEqual">
      <formula>10</formula>
    </cfRule>
  </conditionalFormatting>
  <conditionalFormatting sqref="V17">
    <cfRule type="cellIs" dxfId="263" priority="1225" operator="lessThan">
      <formula>10</formula>
    </cfRule>
    <cfRule type="cellIs" dxfId="262" priority="1226" operator="greaterThanOrEqual">
      <formula>10</formula>
    </cfRule>
  </conditionalFormatting>
  <conditionalFormatting sqref="J35 M35 P35 S35 M37 X35 J37 P37 S37 X37">
    <cfRule type="cellIs" dxfId="261" priority="1221" operator="lessThan">
      <formula>10</formula>
    </cfRule>
    <cfRule type="cellIs" dxfId="260" priority="1222" operator="greaterThanOrEqual">
      <formula>10</formula>
    </cfRule>
  </conditionalFormatting>
  <conditionalFormatting sqref="AA35 AA37">
    <cfRule type="cellIs" dxfId="259" priority="1219" operator="lessThan">
      <formula>1</formula>
    </cfRule>
    <cfRule type="cellIs" dxfId="258" priority="1220" operator="greaterThanOrEqual">
      <formula>1</formula>
    </cfRule>
  </conditionalFormatting>
  <conditionalFormatting sqref="J36">
    <cfRule type="cellIs" dxfId="257" priority="1217" operator="lessThan">
      <formula>10</formula>
    </cfRule>
    <cfRule type="cellIs" dxfId="256" priority="1218" operator="greaterThanOrEqual">
      <formula>10</formula>
    </cfRule>
  </conditionalFormatting>
  <conditionalFormatting sqref="M36">
    <cfRule type="cellIs" dxfId="255" priority="1215" operator="lessThan">
      <formula>10</formula>
    </cfRule>
    <cfRule type="cellIs" dxfId="254" priority="1216" operator="greaterThanOrEqual">
      <formula>10</formula>
    </cfRule>
  </conditionalFormatting>
  <conditionalFormatting sqref="P36">
    <cfRule type="cellIs" dxfId="253" priority="1213" operator="lessThan">
      <formula>10</formula>
    </cfRule>
    <cfRule type="cellIs" dxfId="252" priority="1214" operator="greaterThanOrEqual">
      <formula>10</formula>
    </cfRule>
  </conditionalFormatting>
  <conditionalFormatting sqref="S36">
    <cfRule type="cellIs" dxfId="251" priority="1211" operator="lessThan">
      <formula>10</formula>
    </cfRule>
    <cfRule type="cellIs" dxfId="250" priority="1212" operator="greaterThanOrEqual">
      <formula>10</formula>
    </cfRule>
  </conditionalFormatting>
  <conditionalFormatting sqref="X36">
    <cfRule type="cellIs" dxfId="249" priority="1209" operator="lessThan">
      <formula>10</formula>
    </cfRule>
    <cfRule type="cellIs" dxfId="248" priority="1210" operator="greaterThanOrEqual">
      <formula>10</formula>
    </cfRule>
  </conditionalFormatting>
  <conditionalFormatting sqref="AA36">
    <cfRule type="cellIs" dxfId="247" priority="1205" operator="lessThan">
      <formula>1</formula>
    </cfRule>
    <cfRule type="cellIs" dxfId="246" priority="1206" operator="greaterThanOrEqual">
      <formula>1</formula>
    </cfRule>
  </conditionalFormatting>
  <conditionalFormatting sqref="J34">
    <cfRule type="cellIs" dxfId="245" priority="1203" operator="lessThan">
      <formula>10</formula>
    </cfRule>
    <cfRule type="cellIs" dxfId="244" priority="1204" operator="greaterThanOrEqual">
      <formula>10</formula>
    </cfRule>
  </conditionalFormatting>
  <conditionalFormatting sqref="M34">
    <cfRule type="cellIs" dxfId="243" priority="1201" operator="lessThan">
      <formula>10</formula>
    </cfRule>
    <cfRule type="cellIs" dxfId="242" priority="1202" operator="greaterThanOrEqual">
      <formula>10</formula>
    </cfRule>
  </conditionalFormatting>
  <conditionalFormatting sqref="P34">
    <cfRule type="cellIs" dxfId="241" priority="1199" operator="lessThan">
      <formula>10</formula>
    </cfRule>
    <cfRule type="cellIs" dxfId="240" priority="1200" operator="greaterThanOrEqual">
      <formula>10</formula>
    </cfRule>
  </conditionalFormatting>
  <conditionalFormatting sqref="S34">
    <cfRule type="cellIs" dxfId="239" priority="1197" operator="lessThan">
      <formula>10</formula>
    </cfRule>
    <cfRule type="cellIs" dxfId="238" priority="1198" operator="greaterThanOrEqual">
      <formula>10</formula>
    </cfRule>
  </conditionalFormatting>
  <conditionalFormatting sqref="X34">
    <cfRule type="cellIs" dxfId="237" priority="1195" operator="lessThan">
      <formula>10</formula>
    </cfRule>
    <cfRule type="cellIs" dxfId="236" priority="1196" operator="greaterThanOrEqual">
      <formula>10</formula>
    </cfRule>
  </conditionalFormatting>
  <conditionalFormatting sqref="J32:J33">
    <cfRule type="cellIs" dxfId="235" priority="1189" operator="lessThan">
      <formula>10</formula>
    </cfRule>
    <cfRule type="cellIs" dxfId="234" priority="1190" operator="greaterThanOrEqual">
      <formula>10</formula>
    </cfRule>
  </conditionalFormatting>
  <conditionalFormatting sqref="M32">
    <cfRule type="cellIs" dxfId="233" priority="1187" operator="lessThan">
      <formula>10</formula>
    </cfRule>
    <cfRule type="cellIs" dxfId="232" priority="1188" operator="greaterThanOrEqual">
      <formula>10</formula>
    </cfRule>
  </conditionalFormatting>
  <conditionalFormatting sqref="P32:P33">
    <cfRule type="cellIs" dxfId="231" priority="1185" operator="lessThan">
      <formula>10</formula>
    </cfRule>
    <cfRule type="cellIs" dxfId="230" priority="1186" operator="greaterThanOrEqual">
      <formula>10</formula>
    </cfRule>
  </conditionalFormatting>
  <conditionalFormatting sqref="S32:S33">
    <cfRule type="cellIs" dxfId="229" priority="1183" operator="lessThan">
      <formula>10</formula>
    </cfRule>
    <cfRule type="cellIs" dxfId="228" priority="1184" operator="greaterThanOrEqual">
      <formula>10</formula>
    </cfRule>
  </conditionalFormatting>
  <conditionalFormatting sqref="X32:X33">
    <cfRule type="cellIs" dxfId="227" priority="1181" operator="lessThan">
      <formula>10</formula>
    </cfRule>
    <cfRule type="cellIs" dxfId="226" priority="1182" operator="greaterThanOrEqual">
      <formula>10</formula>
    </cfRule>
  </conditionalFormatting>
  <conditionalFormatting sqref="W13 W30:W33 W22:W26">
    <cfRule type="cellIs" dxfId="225" priority="979" operator="lessThan">
      <formula>10</formula>
    </cfRule>
    <cfRule type="cellIs" dxfId="224" priority="980" operator="greaterThanOrEqual">
      <formula>10</formula>
    </cfRule>
  </conditionalFormatting>
  <conditionalFormatting sqref="W34:W37">
    <cfRule type="cellIs" dxfId="223" priority="977" operator="lessThan">
      <formula>10</formula>
    </cfRule>
    <cfRule type="cellIs" dxfId="222" priority="978" operator="greaterThanOrEqual">
      <formula>10</formula>
    </cfRule>
  </conditionalFormatting>
  <conditionalFormatting sqref="W43:W44">
    <cfRule type="cellIs" dxfId="221" priority="973" operator="lessThan">
      <formula>10</formula>
    </cfRule>
    <cfRule type="cellIs" dxfId="220" priority="974" operator="greaterThanOrEqual">
      <formula>10</formula>
    </cfRule>
  </conditionalFormatting>
  <conditionalFormatting sqref="W61:W62">
    <cfRule type="cellIs" dxfId="219" priority="967" operator="lessThan">
      <formula>10</formula>
    </cfRule>
    <cfRule type="cellIs" dxfId="218" priority="968" operator="greaterThanOrEqual">
      <formula>10</formula>
    </cfRule>
  </conditionalFormatting>
  <conditionalFormatting sqref="V11">
    <cfRule type="cellIs" dxfId="217" priority="691" operator="lessThan">
      <formula>10</formula>
    </cfRule>
    <cfRule type="cellIs" dxfId="216" priority="692" operator="greaterThanOrEqual">
      <formula>10</formula>
    </cfRule>
  </conditionalFormatting>
  <conditionalFormatting sqref="P11">
    <cfRule type="cellIs" dxfId="215" priority="697" operator="lessThan">
      <formula>10</formula>
    </cfRule>
    <cfRule type="cellIs" dxfId="214" priority="698" operator="greaterThanOrEqual">
      <formula>10</formula>
    </cfRule>
  </conditionalFormatting>
  <conditionalFormatting sqref="J11">
    <cfRule type="cellIs" dxfId="213" priority="701" operator="lessThan">
      <formula>10</formula>
    </cfRule>
    <cfRule type="cellIs" dxfId="212" priority="702" operator="greaterThanOrEqual">
      <formula>10</formula>
    </cfRule>
  </conditionalFormatting>
  <conditionalFormatting sqref="M11">
    <cfRule type="cellIs" dxfId="211" priority="699" operator="lessThan">
      <formula>10</formula>
    </cfRule>
    <cfRule type="cellIs" dxfId="210" priority="700" operator="greaterThanOrEqual">
      <formula>10</formula>
    </cfRule>
  </conditionalFormatting>
  <conditionalFormatting sqref="S11">
    <cfRule type="cellIs" dxfId="209" priority="695" operator="lessThan">
      <formula>10</formula>
    </cfRule>
    <cfRule type="cellIs" dxfId="208" priority="696" operator="greaterThanOrEqual">
      <formula>10</formula>
    </cfRule>
  </conditionalFormatting>
  <conditionalFormatting sqref="W11">
    <cfRule type="cellIs" dxfId="207" priority="687" operator="lessThan">
      <formula>10</formula>
    </cfRule>
    <cfRule type="cellIs" dxfId="206" priority="688" operator="greaterThanOrEqual">
      <formula>10</formula>
    </cfRule>
  </conditionalFormatting>
  <conditionalFormatting sqref="M12">
    <cfRule type="cellIs" dxfId="205" priority="683" operator="lessThan">
      <formula>10</formula>
    </cfRule>
    <cfRule type="cellIs" dxfId="204" priority="684" operator="greaterThanOrEqual">
      <formula>10</formula>
    </cfRule>
  </conditionalFormatting>
  <conditionalFormatting sqref="V12">
    <cfRule type="cellIs" dxfId="203" priority="675" operator="lessThan">
      <formula>10</formula>
    </cfRule>
    <cfRule type="cellIs" dxfId="202" priority="676" operator="greaterThanOrEqual">
      <formula>10</formula>
    </cfRule>
  </conditionalFormatting>
  <conditionalFormatting sqref="J12">
    <cfRule type="cellIs" dxfId="201" priority="685" operator="lessThan">
      <formula>10</formula>
    </cfRule>
    <cfRule type="cellIs" dxfId="200" priority="686" operator="greaterThanOrEqual">
      <formula>10</formula>
    </cfRule>
  </conditionalFormatting>
  <conditionalFormatting sqref="P12">
    <cfRule type="cellIs" dxfId="199" priority="681" operator="lessThan">
      <formula>10</formula>
    </cfRule>
    <cfRule type="cellIs" dxfId="198" priority="682" operator="greaterThanOrEqual">
      <formula>10</formula>
    </cfRule>
  </conditionalFormatting>
  <conditionalFormatting sqref="S12">
    <cfRule type="cellIs" dxfId="197" priority="679" operator="lessThan">
      <formula>10</formula>
    </cfRule>
    <cfRule type="cellIs" dxfId="196" priority="680" operator="greaterThanOrEqual">
      <formula>10</formula>
    </cfRule>
  </conditionalFormatting>
  <conditionalFormatting sqref="AA11">
    <cfRule type="cellIs" dxfId="195" priority="689" operator="lessThan">
      <formula>1</formula>
    </cfRule>
    <cfRule type="cellIs" dxfId="194" priority="690" operator="greaterThanOrEqual">
      <formula>1</formula>
    </cfRule>
  </conditionalFormatting>
  <conditionalFormatting sqref="X11">
    <cfRule type="cellIs" dxfId="193" priority="693" operator="lessThan">
      <formula>10</formula>
    </cfRule>
    <cfRule type="cellIs" dxfId="192" priority="694" operator="greaterThanOrEqual">
      <formula>10</formula>
    </cfRule>
  </conditionalFormatting>
  <conditionalFormatting sqref="V14:V15">
    <cfRule type="cellIs" dxfId="191" priority="659" operator="lessThan">
      <formula>10</formula>
    </cfRule>
    <cfRule type="cellIs" dxfId="190" priority="660" operator="greaterThanOrEqual">
      <formula>10</formula>
    </cfRule>
  </conditionalFormatting>
  <conditionalFormatting sqref="W12">
    <cfRule type="cellIs" dxfId="189" priority="671" operator="lessThan">
      <formula>10</formula>
    </cfRule>
    <cfRule type="cellIs" dxfId="188" priority="672" operator="greaterThanOrEqual">
      <formula>10</formula>
    </cfRule>
  </conditionalFormatting>
  <conditionalFormatting sqref="W14:W15">
    <cfRule type="cellIs" dxfId="187" priority="655" operator="lessThan">
      <formula>10</formula>
    </cfRule>
    <cfRule type="cellIs" dxfId="186" priority="656" operator="greaterThanOrEqual">
      <formula>10</formula>
    </cfRule>
  </conditionalFormatting>
  <conditionalFormatting sqref="W27">
    <cfRule type="cellIs" dxfId="185" priority="609" operator="lessThan">
      <formula>10</formula>
    </cfRule>
    <cfRule type="cellIs" dxfId="184" priority="610" operator="greaterThanOrEqual">
      <formula>10</formula>
    </cfRule>
  </conditionalFormatting>
  <conditionalFormatting sqref="J14:J15">
    <cfRule type="cellIs" dxfId="183" priority="669" operator="lessThan">
      <formula>10</formula>
    </cfRule>
    <cfRule type="cellIs" dxfId="182" priority="670" operator="greaterThanOrEqual">
      <formula>10</formula>
    </cfRule>
  </conditionalFormatting>
  <conditionalFormatting sqref="M14:M15">
    <cfRule type="cellIs" dxfId="181" priority="667" operator="lessThan">
      <formula>10</formula>
    </cfRule>
    <cfRule type="cellIs" dxfId="180" priority="668" operator="greaterThanOrEqual">
      <formula>10</formula>
    </cfRule>
  </conditionalFormatting>
  <conditionalFormatting sqref="P14:P15">
    <cfRule type="cellIs" dxfId="179" priority="665" operator="lessThan">
      <formula>10</formula>
    </cfRule>
    <cfRule type="cellIs" dxfId="178" priority="666" operator="greaterThanOrEqual">
      <formula>10</formula>
    </cfRule>
  </conditionalFormatting>
  <conditionalFormatting sqref="S14:S15">
    <cfRule type="cellIs" dxfId="177" priority="663" operator="lessThan">
      <formula>10</formula>
    </cfRule>
    <cfRule type="cellIs" dxfId="176" priority="664" operator="greaterThanOrEqual">
      <formula>10</formula>
    </cfRule>
  </conditionalFormatting>
  <conditionalFormatting sqref="AA12">
    <cfRule type="cellIs" dxfId="175" priority="673" operator="lessThan">
      <formula>1</formula>
    </cfRule>
    <cfRule type="cellIs" dxfId="174" priority="674" operator="greaterThanOrEqual">
      <formula>1</formula>
    </cfRule>
  </conditionalFormatting>
  <conditionalFormatting sqref="X12">
    <cfRule type="cellIs" dxfId="173" priority="677" operator="lessThan">
      <formula>10</formula>
    </cfRule>
    <cfRule type="cellIs" dxfId="172" priority="678" operator="greaterThanOrEqual">
      <formula>10</formula>
    </cfRule>
  </conditionalFormatting>
  <conditionalFormatting sqref="AA14:AA15">
    <cfRule type="cellIs" dxfId="171" priority="657" operator="lessThan">
      <formula>1</formula>
    </cfRule>
    <cfRule type="cellIs" dxfId="170" priority="658" operator="greaterThanOrEqual">
      <formula>1</formula>
    </cfRule>
  </conditionalFormatting>
  <conditionalFormatting sqref="X14:X15">
    <cfRule type="cellIs" dxfId="169" priority="661" operator="lessThan">
      <formula>10</formula>
    </cfRule>
    <cfRule type="cellIs" dxfId="168" priority="662" operator="greaterThanOrEqual">
      <formula>10</formula>
    </cfRule>
  </conditionalFormatting>
  <conditionalFormatting sqref="AA27">
    <cfRule type="cellIs" dxfId="167" priority="611" operator="lessThan">
      <formula>1</formula>
    </cfRule>
    <cfRule type="cellIs" dxfId="166" priority="612" operator="greaterThanOrEqual">
      <formula>1</formula>
    </cfRule>
  </conditionalFormatting>
  <conditionalFormatting sqref="M27">
    <cfRule type="cellIs" dxfId="165" priority="621" operator="lessThan">
      <formula>10</formula>
    </cfRule>
    <cfRule type="cellIs" dxfId="164" priority="622" operator="greaterThanOrEqual">
      <formula>10</formula>
    </cfRule>
  </conditionalFormatting>
  <conditionalFormatting sqref="P27">
    <cfRule type="cellIs" dxfId="163" priority="619" operator="lessThan">
      <formula>10</formula>
    </cfRule>
    <cfRule type="cellIs" dxfId="162" priority="620" operator="greaterThanOrEqual">
      <formula>10</formula>
    </cfRule>
  </conditionalFormatting>
  <conditionalFormatting sqref="S27">
    <cfRule type="cellIs" dxfId="161" priority="617" operator="lessThan">
      <formula>10</formula>
    </cfRule>
    <cfRule type="cellIs" dxfId="160" priority="618" operator="greaterThanOrEqual">
      <formula>10</formula>
    </cfRule>
  </conditionalFormatting>
  <conditionalFormatting sqref="X27">
    <cfRule type="cellIs" dxfId="159" priority="615" operator="lessThan">
      <formula>10</formula>
    </cfRule>
    <cfRule type="cellIs" dxfId="158" priority="616" operator="greaterThanOrEqual">
      <formula>10</formula>
    </cfRule>
  </conditionalFormatting>
  <conditionalFormatting sqref="J27">
    <cfRule type="cellIs" dxfId="157" priority="623" operator="lessThan">
      <formula>10</formula>
    </cfRule>
    <cfRule type="cellIs" dxfId="156" priority="624" operator="greaterThanOrEqual">
      <formula>10</formula>
    </cfRule>
  </conditionalFormatting>
  <conditionalFormatting sqref="AA28:AA29">
    <cfRule type="cellIs" dxfId="155" priority="595" operator="lessThan">
      <formula>1</formula>
    </cfRule>
    <cfRule type="cellIs" dxfId="154" priority="596" operator="greaterThanOrEqual">
      <formula>1</formula>
    </cfRule>
  </conditionalFormatting>
  <conditionalFormatting sqref="J28:J29">
    <cfRule type="cellIs" dxfId="153" priority="607" operator="lessThan">
      <formula>10</formula>
    </cfRule>
    <cfRule type="cellIs" dxfId="152" priority="608" operator="greaterThanOrEqual">
      <formula>10</formula>
    </cfRule>
  </conditionalFormatting>
  <conditionalFormatting sqref="M28:M29">
    <cfRule type="cellIs" dxfId="151" priority="605" operator="lessThan">
      <formula>10</formula>
    </cfRule>
    <cfRule type="cellIs" dxfId="150" priority="606" operator="greaterThanOrEqual">
      <formula>10</formula>
    </cfRule>
  </conditionalFormatting>
  <conditionalFormatting sqref="P28:P29">
    <cfRule type="cellIs" dxfId="149" priority="603" operator="lessThan">
      <formula>10</formula>
    </cfRule>
    <cfRule type="cellIs" dxfId="148" priority="604" operator="greaterThanOrEqual">
      <formula>10</formula>
    </cfRule>
  </conditionalFormatting>
  <conditionalFormatting sqref="S28:S29">
    <cfRule type="cellIs" dxfId="147" priority="601" operator="lessThan">
      <formula>10</formula>
    </cfRule>
    <cfRule type="cellIs" dxfId="146" priority="602" operator="greaterThanOrEqual">
      <formula>10</formula>
    </cfRule>
  </conditionalFormatting>
  <conditionalFormatting sqref="X28:X29">
    <cfRule type="cellIs" dxfId="145" priority="599" operator="lessThan">
      <formula>10</formula>
    </cfRule>
    <cfRule type="cellIs" dxfId="144" priority="600" operator="greaterThanOrEqual">
      <formula>10</formula>
    </cfRule>
  </conditionalFormatting>
  <conditionalFormatting sqref="W28:W29">
    <cfRule type="cellIs" dxfId="143" priority="593" operator="lessThan">
      <formula>10</formula>
    </cfRule>
    <cfRule type="cellIs" dxfId="142" priority="594" operator="greaterThanOrEqual">
      <formula>10</formula>
    </cfRule>
  </conditionalFormatting>
  <conditionalFormatting sqref="J48">
    <cfRule type="cellIs" dxfId="141" priority="407" operator="lessThan">
      <formula>10</formula>
    </cfRule>
    <cfRule type="cellIs" dxfId="140" priority="408" operator="greaterThanOrEqual">
      <formula>10</formula>
    </cfRule>
  </conditionalFormatting>
  <conditionalFormatting sqref="M48">
    <cfRule type="cellIs" dxfId="139" priority="405" operator="lessThan">
      <formula>10</formula>
    </cfRule>
    <cfRule type="cellIs" dxfId="138" priority="406" operator="greaterThanOrEqual">
      <formula>10</formula>
    </cfRule>
  </conditionalFormatting>
  <conditionalFormatting sqref="P48">
    <cfRule type="cellIs" dxfId="137" priority="403" operator="lessThan">
      <formula>10</formula>
    </cfRule>
    <cfRule type="cellIs" dxfId="136" priority="404" operator="greaterThanOrEqual">
      <formula>10</formula>
    </cfRule>
  </conditionalFormatting>
  <conditionalFormatting sqref="S48">
    <cfRule type="cellIs" dxfId="135" priority="401" operator="lessThan">
      <formula>10</formula>
    </cfRule>
    <cfRule type="cellIs" dxfId="134" priority="402" operator="greaterThanOrEqual">
      <formula>10</formula>
    </cfRule>
  </conditionalFormatting>
  <conditionalFormatting sqref="X48">
    <cfRule type="cellIs" dxfId="133" priority="399" operator="lessThan">
      <formula>10</formula>
    </cfRule>
    <cfRule type="cellIs" dxfId="132" priority="400" operator="greaterThanOrEqual">
      <formula>10</formula>
    </cfRule>
  </conditionalFormatting>
  <conditionalFormatting sqref="AA48">
    <cfRule type="cellIs" dxfId="131" priority="397" operator="lessThan">
      <formula>1</formula>
    </cfRule>
    <cfRule type="cellIs" dxfId="130" priority="398" operator="greaterThanOrEqual">
      <formula>1</formula>
    </cfRule>
  </conditionalFormatting>
  <conditionalFormatting sqref="V48">
    <cfRule type="cellIs" dxfId="129" priority="395" operator="lessThan">
      <formula>10</formula>
    </cfRule>
    <cfRule type="cellIs" dxfId="128" priority="396" operator="greaterThanOrEqual">
      <formula>10</formula>
    </cfRule>
  </conditionalFormatting>
  <conditionalFormatting sqref="W48">
    <cfRule type="cellIs" dxfId="127" priority="393" operator="lessThan">
      <formula>10</formula>
    </cfRule>
    <cfRule type="cellIs" dxfId="126" priority="394" operator="greaterThanOrEqual">
      <formula>10</formula>
    </cfRule>
  </conditionalFormatting>
  <conditionalFormatting sqref="W52">
    <cfRule type="cellIs" dxfId="125" priority="369" operator="lessThan">
      <formula>10</formula>
    </cfRule>
    <cfRule type="cellIs" dxfId="124" priority="370" operator="greaterThanOrEqual">
      <formula>10</formula>
    </cfRule>
  </conditionalFormatting>
  <conditionalFormatting sqref="J58:J62">
    <cfRule type="cellIs" dxfId="123" priority="275" operator="lessThan">
      <formula>10</formula>
    </cfRule>
    <cfRule type="cellIs" dxfId="122" priority="276" operator="greaterThanOrEqual">
      <formula>10</formula>
    </cfRule>
  </conditionalFormatting>
  <conditionalFormatting sqref="M58:M62">
    <cfRule type="cellIs" dxfId="121" priority="273" operator="lessThan">
      <formula>10</formula>
    </cfRule>
    <cfRule type="cellIs" dxfId="120" priority="274" operator="greaterThanOrEqual">
      <formula>10</formula>
    </cfRule>
  </conditionalFormatting>
  <conditionalFormatting sqref="P58:P62">
    <cfRule type="cellIs" dxfId="119" priority="271" operator="lessThan">
      <formula>10</formula>
    </cfRule>
    <cfRule type="cellIs" dxfId="118" priority="272" operator="greaterThanOrEqual">
      <formula>10</formula>
    </cfRule>
  </conditionalFormatting>
  <conditionalFormatting sqref="S58:S62">
    <cfRule type="cellIs" dxfId="117" priority="269" operator="lessThan">
      <formula>10</formula>
    </cfRule>
    <cfRule type="cellIs" dxfId="116" priority="270" operator="greaterThanOrEqual">
      <formula>10</formula>
    </cfRule>
  </conditionalFormatting>
  <conditionalFormatting sqref="V58:V62">
    <cfRule type="cellIs" dxfId="115" priority="267" operator="lessThan">
      <formula>10</formula>
    </cfRule>
    <cfRule type="cellIs" dxfId="114" priority="268" operator="greaterThanOrEqual">
      <formula>10</formula>
    </cfRule>
  </conditionalFormatting>
  <conditionalFormatting sqref="X58:X62">
    <cfRule type="cellIs" dxfId="113" priority="263" operator="lessThan">
      <formula>10</formula>
    </cfRule>
    <cfRule type="cellIs" dxfId="112" priority="264" operator="greaterThanOrEqual">
      <formula>10</formula>
    </cfRule>
  </conditionalFormatting>
  <conditionalFormatting sqref="AA58:AA62">
    <cfRule type="cellIs" dxfId="111" priority="261" operator="lessThan">
      <formula>10</formula>
    </cfRule>
    <cfRule type="cellIs" dxfId="110" priority="262" operator="greaterThanOrEqual">
      <formula>10</formula>
    </cfRule>
  </conditionalFormatting>
  <conditionalFormatting sqref="V38:V39">
    <cfRule type="cellIs" dxfId="109" priority="259" operator="lessThan">
      <formula>10</formula>
    </cfRule>
    <cfRule type="cellIs" dxfId="108" priority="260" operator="greaterThanOrEqual">
      <formula>10</formula>
    </cfRule>
  </conditionalFormatting>
  <conditionalFormatting sqref="J38 P38 S38 X38">
    <cfRule type="cellIs" dxfId="107" priority="257" operator="lessThan">
      <formula>10</formula>
    </cfRule>
    <cfRule type="cellIs" dxfId="106" priority="258" operator="greaterThanOrEqual">
      <formula>10</formula>
    </cfRule>
  </conditionalFormatting>
  <conditionalFormatting sqref="AA38">
    <cfRule type="cellIs" dxfId="105" priority="255" operator="lessThan">
      <formula>1</formula>
    </cfRule>
    <cfRule type="cellIs" dxfId="104" priority="256" operator="greaterThanOrEqual">
      <formula>1</formula>
    </cfRule>
  </conditionalFormatting>
  <conditionalFormatting sqref="AA39">
    <cfRule type="cellIs" dxfId="103" priority="243" operator="lessThan">
      <formula>1</formula>
    </cfRule>
    <cfRule type="cellIs" dxfId="102" priority="244" operator="greaterThanOrEqual">
      <formula>1</formula>
    </cfRule>
  </conditionalFormatting>
  <conditionalFormatting sqref="J39">
    <cfRule type="cellIs" dxfId="101" priority="253" operator="lessThan">
      <formula>10</formula>
    </cfRule>
    <cfRule type="cellIs" dxfId="100" priority="254" operator="greaterThanOrEqual">
      <formula>10</formula>
    </cfRule>
  </conditionalFormatting>
  <conditionalFormatting sqref="M39">
    <cfRule type="cellIs" dxfId="99" priority="251" operator="lessThan">
      <formula>10</formula>
    </cfRule>
    <cfRule type="cellIs" dxfId="98" priority="252" operator="greaterThanOrEqual">
      <formula>10</formula>
    </cfRule>
  </conditionalFormatting>
  <conditionalFormatting sqref="P39">
    <cfRule type="cellIs" dxfId="97" priority="249" operator="lessThan">
      <formula>10</formula>
    </cfRule>
    <cfRule type="cellIs" dxfId="96" priority="250" operator="greaterThanOrEqual">
      <formula>10</formula>
    </cfRule>
  </conditionalFormatting>
  <conditionalFormatting sqref="S39">
    <cfRule type="cellIs" dxfId="95" priority="247" operator="lessThan">
      <formula>10</formula>
    </cfRule>
    <cfRule type="cellIs" dxfId="94" priority="248" operator="greaterThanOrEqual">
      <formula>10</formula>
    </cfRule>
  </conditionalFormatting>
  <conditionalFormatting sqref="X39">
    <cfRule type="cellIs" dxfId="93" priority="245" operator="lessThan">
      <formula>10</formula>
    </cfRule>
    <cfRule type="cellIs" dxfId="92" priority="246" operator="greaterThanOrEqual">
      <formula>10</formula>
    </cfRule>
  </conditionalFormatting>
  <conditionalFormatting sqref="W38">
    <cfRule type="cellIs" dxfId="91" priority="241" operator="lessThan">
      <formula>10</formula>
    </cfRule>
    <cfRule type="cellIs" dxfId="90" priority="242" operator="greaterThanOrEqual">
      <formula>10</formula>
    </cfRule>
  </conditionalFormatting>
  <conditionalFormatting sqref="W39">
    <cfRule type="cellIs" dxfId="89" priority="239" operator="lessThan">
      <formula>10</formula>
    </cfRule>
    <cfRule type="cellIs" dxfId="88" priority="240" operator="greaterThanOrEqual">
      <formula>10</formula>
    </cfRule>
  </conditionalFormatting>
  <conditionalFormatting sqref="V40:V42">
    <cfRule type="cellIs" dxfId="87" priority="119" operator="lessThan">
      <formula>10</formula>
    </cfRule>
    <cfRule type="cellIs" dxfId="86" priority="120" operator="greaterThanOrEqual">
      <formula>10</formula>
    </cfRule>
  </conditionalFormatting>
  <conditionalFormatting sqref="AA40">
    <cfRule type="cellIs" dxfId="85" priority="107" operator="lessThan">
      <formula>1</formula>
    </cfRule>
    <cfRule type="cellIs" dxfId="84" priority="108" operator="greaterThanOrEqual">
      <formula>1</formula>
    </cfRule>
  </conditionalFormatting>
  <conditionalFormatting sqref="AA42">
    <cfRule type="cellIs" dxfId="83" priority="83" operator="lessThan">
      <formula>1</formula>
    </cfRule>
    <cfRule type="cellIs" dxfId="82" priority="84" operator="greaterThanOrEqual">
      <formula>1</formula>
    </cfRule>
  </conditionalFormatting>
  <conditionalFormatting sqref="J40">
    <cfRule type="cellIs" dxfId="81" priority="117" operator="lessThan">
      <formula>10</formula>
    </cfRule>
    <cfRule type="cellIs" dxfId="80" priority="118" operator="greaterThanOrEqual">
      <formula>10</formula>
    </cfRule>
  </conditionalFormatting>
  <conditionalFormatting sqref="M40">
    <cfRule type="cellIs" dxfId="79" priority="115" operator="lessThan">
      <formula>10</formula>
    </cfRule>
    <cfRule type="cellIs" dxfId="78" priority="116" operator="greaterThanOrEqual">
      <formula>10</formula>
    </cfRule>
  </conditionalFormatting>
  <conditionalFormatting sqref="P40">
    <cfRule type="cellIs" dxfId="77" priority="113" operator="lessThan">
      <formula>10</formula>
    </cfRule>
    <cfRule type="cellIs" dxfId="76" priority="114" operator="greaterThanOrEqual">
      <formula>10</formula>
    </cfRule>
  </conditionalFormatting>
  <conditionalFormatting sqref="S40">
    <cfRule type="cellIs" dxfId="75" priority="111" operator="lessThan">
      <formula>10</formula>
    </cfRule>
    <cfRule type="cellIs" dxfId="74" priority="112" operator="greaterThanOrEqual">
      <formula>10</formula>
    </cfRule>
  </conditionalFormatting>
  <conditionalFormatting sqref="X40">
    <cfRule type="cellIs" dxfId="73" priority="109" operator="lessThan">
      <formula>10</formula>
    </cfRule>
    <cfRule type="cellIs" dxfId="72" priority="110" operator="greaterThanOrEqual">
      <formula>10</formula>
    </cfRule>
  </conditionalFormatting>
  <conditionalFormatting sqref="AA41">
    <cfRule type="cellIs" dxfId="71" priority="95" operator="lessThan">
      <formula>1</formula>
    </cfRule>
    <cfRule type="cellIs" dxfId="70" priority="96" operator="greaterThanOrEqual">
      <formula>1</formula>
    </cfRule>
  </conditionalFormatting>
  <conditionalFormatting sqref="J41">
    <cfRule type="cellIs" dxfId="69" priority="105" operator="lessThan">
      <formula>10</formula>
    </cfRule>
    <cfRule type="cellIs" dxfId="68" priority="106" operator="greaterThanOrEqual">
      <formula>10</formula>
    </cfRule>
  </conditionalFormatting>
  <conditionalFormatting sqref="M41">
    <cfRule type="cellIs" dxfId="67" priority="103" operator="lessThan">
      <formula>10</formula>
    </cfRule>
    <cfRule type="cellIs" dxfId="66" priority="104" operator="greaterThanOrEqual">
      <formula>10</formula>
    </cfRule>
  </conditionalFormatting>
  <conditionalFormatting sqref="P41">
    <cfRule type="cellIs" dxfId="65" priority="101" operator="lessThan">
      <formula>10</formula>
    </cfRule>
    <cfRule type="cellIs" dxfId="64" priority="102" operator="greaterThanOrEqual">
      <formula>10</formula>
    </cfRule>
  </conditionalFormatting>
  <conditionalFormatting sqref="S41">
    <cfRule type="cellIs" dxfId="63" priority="99" operator="lessThan">
      <formula>10</formula>
    </cfRule>
    <cfRule type="cellIs" dxfId="62" priority="100" operator="greaterThanOrEqual">
      <formula>10</formula>
    </cfRule>
  </conditionalFormatting>
  <conditionalFormatting sqref="X41">
    <cfRule type="cellIs" dxfId="61" priority="97" operator="lessThan">
      <formula>10</formula>
    </cfRule>
    <cfRule type="cellIs" dxfId="60" priority="98" operator="greaterThanOrEqual">
      <formula>10</formula>
    </cfRule>
  </conditionalFormatting>
  <conditionalFormatting sqref="J42">
    <cfRule type="cellIs" dxfId="59" priority="93" operator="lessThan">
      <formula>10</formula>
    </cfRule>
    <cfRule type="cellIs" dxfId="58" priority="94" operator="greaterThanOrEqual">
      <formula>10</formula>
    </cfRule>
  </conditionalFormatting>
  <conditionalFormatting sqref="M42">
    <cfRule type="cellIs" dxfId="57" priority="91" operator="lessThan">
      <formula>10</formula>
    </cfRule>
    <cfRule type="cellIs" dxfId="56" priority="92" operator="greaterThanOrEqual">
      <formula>10</formula>
    </cfRule>
  </conditionalFormatting>
  <conditionalFormatting sqref="P42">
    <cfRule type="cellIs" dxfId="55" priority="89" operator="lessThan">
      <formula>10</formula>
    </cfRule>
    <cfRule type="cellIs" dxfId="54" priority="90" operator="greaterThanOrEqual">
      <formula>10</formula>
    </cfRule>
  </conditionalFormatting>
  <conditionalFormatting sqref="S42">
    <cfRule type="cellIs" dxfId="53" priority="87" operator="lessThan">
      <formula>10</formula>
    </cfRule>
    <cfRule type="cellIs" dxfId="52" priority="88" operator="greaterThanOrEqual">
      <formula>10</formula>
    </cfRule>
  </conditionalFormatting>
  <conditionalFormatting sqref="X42">
    <cfRule type="cellIs" dxfId="51" priority="85" operator="lessThan">
      <formula>10</formula>
    </cfRule>
    <cfRule type="cellIs" dxfId="50" priority="86" operator="greaterThanOrEqual">
      <formula>10</formula>
    </cfRule>
  </conditionalFormatting>
  <conditionalFormatting sqref="W40:W42">
    <cfRule type="cellIs" dxfId="49" priority="81" operator="lessThan">
      <formula>10</formula>
    </cfRule>
    <cfRule type="cellIs" dxfId="48" priority="82" operator="greaterThanOrEqual">
      <formula>10</formula>
    </cfRule>
  </conditionalFormatting>
  <conditionalFormatting sqref="J46">
    <cfRule type="cellIs" dxfId="47" priority="47" operator="lessThan">
      <formula>10</formula>
    </cfRule>
    <cfRule type="cellIs" dxfId="46" priority="48" operator="greaterThanOrEqual">
      <formula>10</formula>
    </cfRule>
  </conditionalFormatting>
  <conditionalFormatting sqref="M46">
    <cfRule type="cellIs" dxfId="45" priority="45" operator="lessThan">
      <formula>10</formula>
    </cfRule>
    <cfRule type="cellIs" dxfId="44" priority="46" operator="greaterThanOrEqual">
      <formula>10</formula>
    </cfRule>
  </conditionalFormatting>
  <conditionalFormatting sqref="P46">
    <cfRule type="cellIs" dxfId="43" priority="43" operator="lessThan">
      <formula>10</formula>
    </cfRule>
    <cfRule type="cellIs" dxfId="42" priority="44" operator="greaterThanOrEqual">
      <formula>10</formula>
    </cfRule>
  </conditionalFormatting>
  <conditionalFormatting sqref="S46">
    <cfRule type="cellIs" dxfId="41" priority="41" operator="lessThan">
      <formula>10</formula>
    </cfRule>
    <cfRule type="cellIs" dxfId="40" priority="42" operator="greaterThanOrEqual">
      <formula>10</formula>
    </cfRule>
  </conditionalFormatting>
  <conditionalFormatting sqref="X46">
    <cfRule type="cellIs" dxfId="39" priority="39" operator="lessThan">
      <formula>10</formula>
    </cfRule>
    <cfRule type="cellIs" dxfId="38" priority="40" operator="greaterThanOrEqual">
      <formula>10</formula>
    </cfRule>
  </conditionalFormatting>
  <conditionalFormatting sqref="AA46">
    <cfRule type="cellIs" dxfId="37" priority="37" operator="lessThan">
      <formula>1</formula>
    </cfRule>
    <cfRule type="cellIs" dxfId="36" priority="38" operator="greaterThanOrEqual">
      <formula>1</formula>
    </cfRule>
  </conditionalFormatting>
  <conditionalFormatting sqref="V46">
    <cfRule type="cellIs" dxfId="35" priority="35" operator="lessThan">
      <formula>10</formula>
    </cfRule>
    <cfRule type="cellIs" dxfId="34" priority="36" operator="greaterThanOrEqual">
      <formula>10</formula>
    </cfRule>
  </conditionalFormatting>
  <conditionalFormatting sqref="W46">
    <cfRule type="cellIs" dxfId="33" priority="33" operator="lessThan">
      <formula>10</formula>
    </cfRule>
    <cfRule type="cellIs" dxfId="32" priority="34" operator="greaterThanOrEqual">
      <formula>10</formula>
    </cfRule>
  </conditionalFormatting>
  <conditionalFormatting sqref="J45">
    <cfRule type="cellIs" dxfId="31" priority="31" operator="lessThan">
      <formula>10</formula>
    </cfRule>
    <cfRule type="cellIs" dxfId="30" priority="32" operator="greaterThanOrEqual">
      <formula>10</formula>
    </cfRule>
  </conditionalFormatting>
  <conditionalFormatting sqref="M45">
    <cfRule type="cellIs" dxfId="29" priority="29" operator="lessThan">
      <formula>10</formula>
    </cfRule>
    <cfRule type="cellIs" dxfId="28" priority="30" operator="greaterThanOrEqual">
      <formula>10</formula>
    </cfRule>
  </conditionalFormatting>
  <conditionalFormatting sqref="P45">
    <cfRule type="cellIs" dxfId="27" priority="27" operator="lessThan">
      <formula>10</formula>
    </cfRule>
    <cfRule type="cellIs" dxfId="26" priority="28" operator="greaterThanOrEqual">
      <formula>10</formula>
    </cfRule>
  </conditionalFormatting>
  <conditionalFormatting sqref="S45">
    <cfRule type="cellIs" dxfId="25" priority="25" operator="lessThan">
      <formula>10</formula>
    </cfRule>
    <cfRule type="cellIs" dxfId="24" priority="26" operator="greaterThanOrEqual">
      <formula>10</formula>
    </cfRule>
  </conditionalFormatting>
  <conditionalFormatting sqref="X45">
    <cfRule type="cellIs" dxfId="23" priority="23" operator="lessThan">
      <formula>10</formula>
    </cfRule>
    <cfRule type="cellIs" dxfId="22" priority="24" operator="greaterThanOrEqual">
      <formula>10</formula>
    </cfRule>
  </conditionalFormatting>
  <conditionalFormatting sqref="AA45">
    <cfRule type="cellIs" dxfId="21" priority="21" operator="lessThan">
      <formula>1</formula>
    </cfRule>
    <cfRule type="cellIs" dxfId="20" priority="22" operator="greaterThanOrEqual">
      <formula>1</formula>
    </cfRule>
  </conditionalFormatting>
  <conditionalFormatting sqref="V45">
    <cfRule type="cellIs" dxfId="19" priority="19" operator="lessThan">
      <formula>10</formula>
    </cfRule>
    <cfRule type="cellIs" dxfId="18" priority="20" operator="greaterThanOrEqual">
      <formula>10</formula>
    </cfRule>
  </conditionalFormatting>
  <conditionalFormatting sqref="W45">
    <cfRule type="cellIs" dxfId="17" priority="17" operator="lessThan">
      <formula>10</formula>
    </cfRule>
    <cfRule type="cellIs" dxfId="16" priority="18" operator="greaterThanOrEqual">
      <formula>10</formula>
    </cfRule>
  </conditionalFormatting>
  <conditionalFormatting sqref="J47">
    <cfRule type="cellIs" dxfId="15" priority="15" operator="lessThan">
      <formula>10</formula>
    </cfRule>
    <cfRule type="cellIs" dxfId="14" priority="16" operator="greaterThanOrEqual">
      <formula>10</formula>
    </cfRule>
  </conditionalFormatting>
  <conditionalFormatting sqref="M47">
    <cfRule type="cellIs" dxfId="13" priority="13" operator="lessThan">
      <formula>10</formula>
    </cfRule>
    <cfRule type="cellIs" dxfId="12" priority="14" operator="greaterThanOrEqual">
      <formula>10</formula>
    </cfRule>
  </conditionalFormatting>
  <conditionalFormatting sqref="P47">
    <cfRule type="cellIs" dxfId="11" priority="11" operator="lessThan">
      <formula>10</formula>
    </cfRule>
    <cfRule type="cellIs" dxfId="10" priority="12" operator="greaterThanOrEqual">
      <formula>10</formula>
    </cfRule>
  </conditionalFormatting>
  <conditionalFormatting sqref="S47">
    <cfRule type="cellIs" dxfId="9" priority="9" operator="lessThan">
      <formula>10</formula>
    </cfRule>
    <cfRule type="cellIs" dxfId="8" priority="10" operator="greaterThanOrEqual">
      <formula>10</formula>
    </cfRule>
  </conditionalFormatting>
  <conditionalFormatting sqref="X47">
    <cfRule type="cellIs" dxfId="7" priority="7" operator="lessThan">
      <formula>10</formula>
    </cfRule>
    <cfRule type="cellIs" dxfId="6" priority="8" operator="greaterThanOrEqual">
      <formula>10</formula>
    </cfRule>
  </conditionalFormatting>
  <conditionalFormatting sqref="AA47">
    <cfRule type="cellIs" dxfId="5" priority="5" operator="lessThan">
      <formula>1</formula>
    </cfRule>
    <cfRule type="cellIs" dxfId="4" priority="6" operator="greaterThanOrEqual">
      <formula>1</formula>
    </cfRule>
  </conditionalFormatting>
  <conditionalFormatting sqref="V47">
    <cfRule type="cellIs" dxfId="3" priority="3" operator="lessThan">
      <formula>10</formula>
    </cfRule>
    <cfRule type="cellIs" dxfId="2" priority="4" operator="greaterThanOrEqual">
      <formula>10</formula>
    </cfRule>
  </conditionalFormatting>
  <conditionalFormatting sqref="W47">
    <cfRule type="cellIs" dxfId="1" priority="1" operator="lessThan">
      <formula>10</formula>
    </cfRule>
    <cfRule type="cellIs" dxfId="0" priority="2" operator="greaterThanOrEqual">
      <formula>10</formula>
    </cfRule>
  </conditionalFormatting>
  <pageMargins left="0.7" right="0.7" top="0.78740157499999996" bottom="0.78740157499999996" header="0.3" footer="0.3"/>
  <pageSetup scale="47" orientation="landscape" r:id="rId1"/>
  <headerFooter>
    <oddHeader>&amp;C&amp;20Informatii nutritionale produse McCafe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Local (serving) McCafe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Braun Paul</dc:creator>
  <cp:lastModifiedBy> Marius Ciuperca</cp:lastModifiedBy>
  <cp:lastPrinted>2021-09-17T10:27:02Z</cp:lastPrinted>
  <dcterms:created xsi:type="dcterms:W3CDTF">2014-12-10T09:29:58Z</dcterms:created>
  <dcterms:modified xsi:type="dcterms:W3CDTF">2022-01-04T13:12:23Z</dcterms:modified>
</cp:coreProperties>
</file>